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kai\Desktop\"/>
    </mc:Choice>
  </mc:AlternateContent>
  <bookViews>
    <workbookView xWindow="0" yWindow="0" windowWidth="28800" windowHeight="12210"/>
  </bookViews>
  <sheets>
    <sheet name="別表1" sheetId="1" r:id="rId1"/>
    <sheet name="別表2" sheetId="2" r:id="rId2"/>
  </sheets>
  <externalReferences>
    <externalReference r:id="rId3"/>
  </externalReferences>
  <definedNames>
    <definedName name="_xlnm.Print_Area" localSheetId="0">別表1!$B$1:$AK$58</definedName>
    <definedName name="_xlnm.Print_Area" localSheetId="1">別表2!$B$1:$AK$101</definedName>
    <definedName name="対応数1" localSheetId="1">別表2!#REF!</definedName>
    <definedName name="対応数1">'[1]別表2 (3)'!$T$86:$T$92</definedName>
    <definedName name="対応数2" localSheetId="1">別表2!#REF!</definedName>
    <definedName name="対応数2">'[1]別表2 (3)'!$T$93:$T$95</definedName>
  </definedNames>
  <calcPr calcId="162913"/>
</workbook>
</file>

<file path=xl/calcChain.xml><?xml version="1.0" encoding="utf-8"?>
<calcChain xmlns="http://schemas.openxmlformats.org/spreadsheetml/2006/main">
  <c r="P15" i="1" l="1"/>
  <c r="W34" i="1" l="1"/>
  <c r="W29" i="1" l="1"/>
  <c r="P15" i="2" l="1"/>
  <c r="B71" i="2" l="1"/>
  <c r="U70" i="2"/>
  <c r="AF66" i="2"/>
  <c r="AA66" i="2"/>
  <c r="Z66" i="2"/>
  <c r="H68" i="2" s="1"/>
  <c r="AF65" i="2"/>
  <c r="H59" i="2"/>
  <c r="Z57" i="2"/>
  <c r="N57" i="2"/>
  <c r="H57" i="2"/>
  <c r="AH16" i="2"/>
  <c r="H39" i="1"/>
  <c r="Z39" i="1" s="1"/>
  <c r="T34" i="1"/>
  <c r="N34" i="1"/>
  <c r="AG33" i="1"/>
  <c r="AC33" i="1"/>
  <c r="AC31" i="1"/>
  <c r="W31" i="1"/>
  <c r="T31" i="1"/>
  <c r="AC29" i="1"/>
  <c r="AG28" i="1"/>
  <c r="AC28" i="1"/>
  <c r="T27" i="1"/>
  <c r="AH16" i="1"/>
  <c r="N66" i="2" l="1"/>
  <c r="H66" i="2"/>
  <c r="T66" i="2"/>
  <c r="AD39" i="1"/>
</calcChain>
</file>

<file path=xl/sharedStrings.xml><?xml version="1.0" encoding="utf-8"?>
<sst xmlns="http://schemas.openxmlformats.org/spreadsheetml/2006/main" count="213" uniqueCount="154">
  <si>
    <t>作成日</t>
    <rPh sb="0" eb="3">
      <t>サクセイビ</t>
    </rPh>
    <phoneticPr fontId="1"/>
  </si>
  <si>
    <t>整理番号</t>
    <rPh sb="0" eb="2">
      <t>セイリ</t>
    </rPh>
    <rPh sb="2" eb="4">
      <t>バンゴウ</t>
    </rPh>
    <phoneticPr fontId="1"/>
  </si>
  <si>
    <t>区分</t>
    <rPh sb="0" eb="2">
      <t>クブン</t>
    </rPh>
    <phoneticPr fontId="1"/>
  </si>
  <si>
    <t>☑</t>
  </si>
  <si>
    <t>治験</t>
    <rPh sb="0" eb="2">
      <t>チケン</t>
    </rPh>
    <phoneticPr fontId="1"/>
  </si>
  <si>
    <t>□</t>
  </si>
  <si>
    <t>製造販売後臨床試験</t>
    <phoneticPr fontId="1"/>
  </si>
  <si>
    <t>医薬品</t>
    <rPh sb="0" eb="3">
      <t>イヤクヒン</t>
    </rPh>
    <phoneticPr fontId="1"/>
  </si>
  <si>
    <t>医療機器</t>
    <rPh sb="0" eb="2">
      <t>イリョウ</t>
    </rPh>
    <rPh sb="2" eb="4">
      <t>キキ</t>
    </rPh>
    <phoneticPr fontId="1"/>
  </si>
  <si>
    <t>委託研究費及び病院管理費、
治験コーディネーターに係る費用</t>
    <rPh sb="0" eb="2">
      <t>イタク</t>
    </rPh>
    <rPh sb="2" eb="5">
      <t>ケンキュウヒ</t>
    </rPh>
    <rPh sb="5" eb="6">
      <t>オヨ</t>
    </rPh>
    <rPh sb="7" eb="9">
      <t>ビョウイン</t>
    </rPh>
    <rPh sb="9" eb="12">
      <t>カンリヒ</t>
    </rPh>
    <rPh sb="14" eb="16">
      <t>チケン</t>
    </rPh>
    <rPh sb="25" eb="26">
      <t>カカ</t>
    </rPh>
    <rPh sb="27" eb="29">
      <t>ヒヨウ</t>
    </rPh>
    <phoneticPr fontId="1"/>
  </si>
  <si>
    <t>(</t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</si>
  <si>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</si>
  <si>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</si>
  <si>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）</t>
    <phoneticPr fontId="1"/>
  </si>
  <si>
    <t>本表は</t>
    <rPh sb="0" eb="1">
      <t>ホン</t>
    </rPh>
    <rPh sb="1" eb="2">
      <t>ヒョウ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</si>
  <si>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</si>
  <si>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</si>
  <si>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</si>
  <si>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締結の「臨床試験費用に関する覚書」(様式別紙18)別表1改訂版</t>
    <phoneticPr fontId="1"/>
  </si>
  <si>
    <t>被験薬の化学名
又は識別記号</t>
    <phoneticPr fontId="1"/>
  </si>
  <si>
    <t>治験実施計画書番号</t>
    <phoneticPr fontId="1"/>
  </si>
  <si>
    <t>治験課題名</t>
    <phoneticPr fontId="1"/>
  </si>
  <si>
    <t>委託研究費及び病院管理費</t>
    <rPh sb="0" eb="2">
      <t>イタク</t>
    </rPh>
    <rPh sb="2" eb="5">
      <t>ケンキュウヒ</t>
    </rPh>
    <rPh sb="5" eb="6">
      <t>オヨ</t>
    </rPh>
    <rPh sb="7" eb="9">
      <t>ビョウイン</t>
    </rPh>
    <rPh sb="9" eb="11">
      <t>カンリ</t>
    </rPh>
    <rPh sb="11" eb="12">
      <t>ヒ</t>
    </rPh>
    <phoneticPr fontId="1"/>
  </si>
  <si>
    <t>名称</t>
    <phoneticPr fontId="1"/>
  </si>
  <si>
    <t>「日本私立医科大学協会ポイント表」に基づく
ポイント数Ⓐ</t>
    <phoneticPr fontId="1"/>
  </si>
  <si>
    <r>
      <t xml:space="preserve">1ポイントあたりの金額
または
脱落症例費の割合
</t>
    </r>
    <r>
      <rPr>
        <sz val="8"/>
        <color indexed="8"/>
        <rFont val="メイリオ"/>
        <family val="3"/>
        <charset val="128"/>
      </rPr>
      <t>0.00~1.00（小数点第2位まで）</t>
    </r>
    <r>
      <rPr>
        <sz val="11"/>
        <color theme="1"/>
        <rFont val="メイリオ"/>
        <family val="3"/>
        <charset val="128"/>
      </rPr>
      <t xml:space="preserve">
Ⓑ</t>
    </r>
    <rPh sb="16" eb="18">
      <t>ダツラク</t>
    </rPh>
    <rPh sb="18" eb="20">
      <t>ショウレイ</t>
    </rPh>
    <rPh sb="20" eb="21">
      <t>ヒ</t>
    </rPh>
    <rPh sb="22" eb="24">
      <t>ワリアイ</t>
    </rPh>
    <rPh sb="35" eb="38">
      <t>ショウスウテン</t>
    </rPh>
    <rPh sb="38" eb="39">
      <t>ダイ</t>
    </rPh>
    <rPh sb="40" eb="41">
      <t>イ</t>
    </rPh>
    <phoneticPr fontId="1"/>
  </si>
  <si>
    <t>Ⓓの算出式</t>
    <rPh sb="2" eb="4">
      <t>サンシュツ</t>
    </rPh>
    <rPh sb="4" eb="5">
      <t>シキ</t>
    </rPh>
    <phoneticPr fontId="1"/>
  </si>
  <si>
    <r>
      <rPr>
        <sz val="10.5"/>
        <color theme="1"/>
        <rFont val="メイリオ"/>
        <family val="3"/>
        <charset val="128"/>
      </rPr>
      <t>1実施症例あたりの研究費</t>
    </r>
    <r>
      <rPr>
        <sz val="11"/>
        <color theme="1"/>
        <rFont val="メイリオ"/>
        <family val="3"/>
        <charset val="128"/>
      </rPr>
      <t xml:space="preserve">
または
病院管理費</t>
    </r>
    <r>
      <rPr>
        <vertAlign val="superscript"/>
        <sz val="11"/>
        <color theme="1"/>
        <rFont val="メイリオ"/>
        <family val="3"/>
        <charset val="128"/>
      </rPr>
      <t>1)</t>
    </r>
    <r>
      <rPr>
        <sz val="11"/>
        <color theme="1"/>
        <rFont val="メイリオ"/>
        <family val="3"/>
        <charset val="128"/>
      </rPr>
      <t xml:space="preserve">
（消費税別）Ⓓ</t>
    </r>
    <rPh sb="1" eb="3">
      <t>ジッシ</t>
    </rPh>
    <rPh sb="17" eb="19">
      <t>ビョウイン</t>
    </rPh>
    <rPh sb="19" eb="21">
      <t>カンリ</t>
    </rPh>
    <rPh sb="26" eb="28">
      <t>ショウヒ</t>
    </rPh>
    <rPh sb="28" eb="30">
      <t>ゼイベツ</t>
    </rPh>
    <phoneticPr fontId="1"/>
  </si>
  <si>
    <r>
      <t xml:space="preserve">継続試験
</t>
    </r>
    <r>
      <rPr>
        <sz val="8"/>
        <color theme="1"/>
        <rFont val="メイリオ"/>
        <family val="3"/>
        <charset val="128"/>
      </rPr>
      <t>該当の場合のみ</t>
    </r>
    <rPh sb="0" eb="2">
      <t>ケイゾク</t>
    </rPh>
    <rPh sb="2" eb="4">
      <t>シケン</t>
    </rPh>
    <rPh sb="5" eb="7">
      <t>ガイトウ</t>
    </rPh>
    <rPh sb="8" eb="10">
      <t>バアイ</t>
    </rPh>
    <phoneticPr fontId="1"/>
  </si>
  <si>
    <t>委託研究費（実施症例)①</t>
    <rPh sb="0" eb="2">
      <t>イタク</t>
    </rPh>
    <rPh sb="2" eb="5">
      <t>ケンキュウヒ</t>
    </rPh>
    <rPh sb="6" eb="8">
      <t>ジッシ</t>
    </rPh>
    <rPh sb="8" eb="10">
      <t>ショウレイ</t>
    </rPh>
    <phoneticPr fontId="1"/>
  </si>
  <si>
    <t>Ⓐ×Ⓑ</t>
    <phoneticPr fontId="1"/>
  </si>
  <si>
    <t>全症例が先行試験より移行する別プロトコル試験</t>
    <rPh sb="0" eb="1">
      <t>ゼン</t>
    </rPh>
    <rPh sb="1" eb="3">
      <t>ショウレイ</t>
    </rPh>
    <rPh sb="14" eb="15">
      <t>ベツ</t>
    </rPh>
    <rPh sb="20" eb="22">
      <t>シケン</t>
    </rPh>
    <phoneticPr fontId="1"/>
  </si>
  <si>
    <t>□</t>
    <phoneticPr fontId="1"/>
  </si>
  <si>
    <t>同一プロトコルで治験より移行の製造販売後臨床試験</t>
    <rPh sb="0" eb="2">
      <t>ドウイツ</t>
    </rPh>
    <rPh sb="8" eb="10">
      <t>チケン</t>
    </rPh>
    <rPh sb="12" eb="14">
      <t>イコウ</t>
    </rPh>
    <rPh sb="15" eb="17">
      <t>セイゾウ</t>
    </rPh>
    <rPh sb="17" eb="19">
      <t>ハンバイ</t>
    </rPh>
    <rPh sb="19" eb="20">
      <t>ゴ</t>
    </rPh>
    <rPh sb="20" eb="22">
      <t>リンショウ</t>
    </rPh>
    <rPh sb="22" eb="24">
      <t>シケン</t>
    </rPh>
    <phoneticPr fontId="1"/>
  </si>
  <si>
    <t>委託研究費（脱落症例）</t>
    <phoneticPr fontId="1"/>
  </si>
  <si>
    <t>(①のⒹ額)×Ⓑ</t>
    <rPh sb="4" eb="5">
      <t>ガク</t>
    </rPh>
    <phoneticPr fontId="1"/>
  </si>
  <si>
    <t>治験コーディネーターに係る費用</t>
    <rPh sb="0" eb="2">
      <t>チケン</t>
    </rPh>
    <rPh sb="11" eb="12">
      <t>カカ</t>
    </rPh>
    <rPh sb="13" eb="15">
      <t>ヒヨウ</t>
    </rPh>
    <phoneticPr fontId="1"/>
  </si>
  <si>
    <t>「日本私立医科大学協会ポイント表」に基づく
ポイント数
Ⓐ</t>
    <phoneticPr fontId="1"/>
  </si>
  <si>
    <r>
      <rPr>
        <sz val="10"/>
        <color indexed="8"/>
        <rFont val="メイリオ"/>
        <family val="3"/>
        <charset val="128"/>
      </rPr>
      <t>1ポイントあたりの金額
または
月額基本料</t>
    </r>
    <r>
      <rPr>
        <sz val="11"/>
        <color theme="1"/>
        <rFont val="メイリオ"/>
        <family val="3"/>
        <charset val="128"/>
      </rPr>
      <t xml:space="preserve">
Ⓑ</t>
    </r>
    <rPh sb="16" eb="18">
      <t>ゲツガク</t>
    </rPh>
    <rPh sb="18" eb="21">
      <t>キホンリョウ</t>
    </rPh>
    <phoneticPr fontId="1"/>
  </si>
  <si>
    <t>Ⓒの算出式</t>
    <rPh sb="2" eb="4">
      <t>サンシュツ</t>
    </rPh>
    <rPh sb="4" eb="5">
      <t>シキ</t>
    </rPh>
    <phoneticPr fontId="1"/>
  </si>
  <si>
    <t>1実施症例あたりの費用
または
月額基本料
（消費税別）
Ⓒ</t>
    <rPh sb="1" eb="3">
      <t>ジッシ</t>
    </rPh>
    <rPh sb="3" eb="5">
      <t>ショウレイ</t>
    </rPh>
    <rPh sb="9" eb="11">
      <t>ヒヨウ</t>
    </rPh>
    <rPh sb="16" eb="18">
      <t>ゲツガク</t>
    </rPh>
    <rPh sb="18" eb="21">
      <t>キホンリョウ</t>
    </rPh>
    <rPh sb="23" eb="25">
      <t>ショウヒ</t>
    </rPh>
    <rPh sb="25" eb="27">
      <t>ゼイベツ</t>
    </rPh>
    <phoneticPr fontId="1"/>
  </si>
  <si>
    <t>備考</t>
    <rPh sb="0" eb="2">
      <t>ビコウ</t>
    </rPh>
    <phoneticPr fontId="1"/>
  </si>
  <si>
    <t>症例実施費</t>
    <rPh sb="0" eb="2">
      <t>ショウレイ</t>
    </rPh>
    <rPh sb="2" eb="4">
      <t>ジッシ</t>
    </rPh>
    <rPh sb="4" eb="5">
      <t>ヒ</t>
    </rPh>
    <phoneticPr fontId="1"/>
  </si>
  <si>
    <r>
      <rPr>
        <sz val="11"/>
        <color theme="1"/>
        <rFont val="メイリオ"/>
        <family val="3"/>
        <charset val="128"/>
      </rPr>
      <t>症例実施費</t>
    </r>
    <r>
      <rPr>
        <sz val="10"/>
        <color theme="1"/>
        <rFont val="メイリオ"/>
        <family val="3"/>
        <charset val="128"/>
      </rPr>
      <t xml:space="preserve">
</t>
    </r>
    <r>
      <rPr>
        <sz val="9"/>
        <color theme="1"/>
        <rFont val="メイリオ"/>
        <family val="3"/>
        <charset val="128"/>
      </rPr>
      <t>[Ⓐ×Ⓑ]</t>
    </r>
    <rPh sb="0" eb="2">
      <t>ショウレイ</t>
    </rPh>
    <rPh sb="2" eb="4">
      <t>ジッシ</t>
    </rPh>
    <rPh sb="4" eb="5">
      <t>ヒ</t>
    </rPh>
    <phoneticPr fontId="1"/>
  </si>
  <si>
    <t>西暦</t>
    <rPh sb="0" eb="2">
      <t>セイレキ</t>
    </rPh>
    <phoneticPr fontId="1"/>
  </si>
  <si>
    <t>甲</t>
    <rPh sb="0" eb="1">
      <t>コウ</t>
    </rPh>
    <phoneticPr fontId="1"/>
  </si>
  <si>
    <t>病院長</t>
    <rPh sb="0" eb="3">
      <t>ビョウインチョウ</t>
    </rPh>
    <phoneticPr fontId="1"/>
  </si>
  <si>
    <t>㊞</t>
    <phoneticPr fontId="1"/>
  </si>
  <si>
    <t>乙</t>
    <rPh sb="0" eb="1">
      <t>オツ</t>
    </rPh>
    <phoneticPr fontId="1"/>
  </si>
  <si>
    <t>製造販売後臨床試験</t>
    <phoneticPr fontId="1"/>
  </si>
  <si>
    <t>モニタリング及び監査・審査に係る費用、
被験者負担軽減費及びその他の費用等</t>
    <rPh sb="6" eb="7">
      <t>オヨ</t>
    </rPh>
    <rPh sb="8" eb="10">
      <t>カンサ</t>
    </rPh>
    <rPh sb="11" eb="13">
      <t>シンサ</t>
    </rPh>
    <rPh sb="14" eb="15">
      <t>カカ</t>
    </rPh>
    <rPh sb="16" eb="18">
      <t>ヒヨウ</t>
    </rPh>
    <rPh sb="20" eb="23">
      <t>ヒケンシャ</t>
    </rPh>
    <rPh sb="23" eb="25">
      <t>フタン</t>
    </rPh>
    <rPh sb="25" eb="27">
      <t>ケイゲン</t>
    </rPh>
    <rPh sb="27" eb="28">
      <t>ヒ</t>
    </rPh>
    <rPh sb="28" eb="29">
      <t>オヨ</t>
    </rPh>
    <rPh sb="32" eb="33">
      <t>タ</t>
    </rPh>
    <rPh sb="34" eb="36">
      <t>ヒヨウ</t>
    </rPh>
    <rPh sb="36" eb="37">
      <t>ナド</t>
    </rPh>
    <phoneticPr fontId="1"/>
  </si>
  <si>
    <t>(</t>
    <phoneticPr fontId="1"/>
  </si>
  <si>
    <t>被験薬の化学名
又は識別記号</t>
    <phoneticPr fontId="1"/>
  </si>
  <si>
    <t>治験実施計画書番号</t>
    <phoneticPr fontId="1"/>
  </si>
  <si>
    <t>治験課題名</t>
    <phoneticPr fontId="1"/>
  </si>
  <si>
    <t>モニタリング及び監査に係る経費</t>
    <rPh sb="6" eb="7">
      <t>オヨ</t>
    </rPh>
    <rPh sb="8" eb="10">
      <t>カンサ</t>
    </rPh>
    <rPh sb="11" eb="12">
      <t>カカ</t>
    </rPh>
    <rPh sb="13" eb="15">
      <t>ケイヒ</t>
    </rPh>
    <phoneticPr fontId="1"/>
  </si>
  <si>
    <t>名称</t>
    <phoneticPr fontId="1"/>
  </si>
  <si>
    <t>時間単価</t>
    <rPh sb="0" eb="2">
      <t>ジカン</t>
    </rPh>
    <rPh sb="2" eb="4">
      <t>タンカ</t>
    </rPh>
    <phoneticPr fontId="1"/>
  </si>
  <si>
    <t>実施費又は
アカウント発行料Ⓐ</t>
    <rPh sb="0" eb="2">
      <t>ジッシ</t>
    </rPh>
    <rPh sb="2" eb="3">
      <t>ヒ</t>
    </rPh>
    <rPh sb="3" eb="4">
      <t>マタ</t>
    </rPh>
    <rPh sb="11" eb="13">
      <t>ハッコウ</t>
    </rPh>
    <rPh sb="13" eb="14">
      <t>リョウ</t>
    </rPh>
    <phoneticPr fontId="1"/>
  </si>
  <si>
    <t>管理費Ⓑ
[Ⓐ×0.35]</t>
    <rPh sb="0" eb="3">
      <t>カンリヒ</t>
    </rPh>
    <phoneticPr fontId="1"/>
  </si>
  <si>
    <t>間接費Ⓒ
[(Ⓐ+Ⓑ)×0.3]</t>
    <rPh sb="0" eb="2">
      <t>カンセツ</t>
    </rPh>
    <rPh sb="2" eb="3">
      <t>ヒ</t>
    </rPh>
    <phoneticPr fontId="1"/>
  </si>
  <si>
    <t>請求額
(消費税別)</t>
    <rPh sb="0" eb="2">
      <t>セイキュウ</t>
    </rPh>
    <rPh sb="2" eb="3">
      <t>ガク</t>
    </rPh>
    <phoneticPr fontId="1"/>
  </si>
  <si>
    <t>モニタリング実施費用</t>
    <phoneticPr fontId="1"/>
  </si>
  <si>
    <t>\10,000×実施時間</t>
    <rPh sb="8" eb="10">
      <t>ジッシ</t>
    </rPh>
    <rPh sb="10" eb="12">
      <t>ジカン</t>
    </rPh>
    <phoneticPr fontId="1"/>
  </si>
  <si>
    <t>－</t>
    <phoneticPr fontId="1"/>
  </si>
  <si>
    <t>－</t>
    <phoneticPr fontId="1"/>
  </si>
  <si>
    <t>監査実施費用</t>
    <rPh sb="0" eb="2">
      <t>カンサ</t>
    </rPh>
    <rPh sb="2" eb="4">
      <t>ジッシ</t>
    </rPh>
    <rPh sb="4" eb="6">
      <t>ヒヨウ</t>
    </rPh>
    <phoneticPr fontId="1"/>
  </si>
  <si>
    <t>\10,000×実施時間</t>
    <phoneticPr fontId="1"/>
  </si>
  <si>
    <t>－</t>
    <phoneticPr fontId="1"/>
  </si>
  <si>
    <t>病院情報システム
閲覧アカウント発行料</t>
    <rPh sb="0" eb="2">
      <t>ビョウイン</t>
    </rPh>
    <rPh sb="2" eb="4">
      <t>ジョウホウ</t>
    </rPh>
    <rPh sb="9" eb="11">
      <t>エツラン</t>
    </rPh>
    <rPh sb="16" eb="18">
      <t>ハッコウ</t>
    </rPh>
    <rPh sb="18" eb="19">
      <t>リョウ</t>
    </rPh>
    <phoneticPr fontId="1"/>
  </si>
  <si>
    <t>1アカウント1実施分</t>
    <rPh sb="7" eb="9">
      <t>ジッシ</t>
    </rPh>
    <rPh sb="9" eb="10">
      <t>ブン</t>
    </rPh>
    <phoneticPr fontId="1"/>
  </si>
  <si>
    <t>治験審査に係る費用</t>
    <rPh sb="0" eb="2">
      <t>チケン</t>
    </rPh>
    <rPh sb="2" eb="4">
      <t>シンサ</t>
    </rPh>
    <rPh sb="5" eb="6">
      <t>カカ</t>
    </rPh>
    <rPh sb="7" eb="9">
      <t>ヒヨウ</t>
    </rPh>
    <phoneticPr fontId="1"/>
  </si>
  <si>
    <t>名称</t>
    <phoneticPr fontId="1"/>
  </si>
  <si>
    <t>Ⓐ</t>
    <phoneticPr fontId="1"/>
  </si>
  <si>
    <t>管理費Ⓑ</t>
    <rPh sb="0" eb="3">
      <t>カンリヒ</t>
    </rPh>
    <phoneticPr fontId="1"/>
  </si>
  <si>
    <t>請求額
(消費税別)</t>
    <phoneticPr fontId="1"/>
  </si>
  <si>
    <t>定例委員会審査費</t>
  </si>
  <si>
    <t>事前閲覧のない(当日)資料に関する定例委員会審査費</t>
    <rPh sb="0" eb="2">
      <t>ジゼン</t>
    </rPh>
    <rPh sb="2" eb="4">
      <t>エツラン</t>
    </rPh>
    <rPh sb="8" eb="10">
      <t>トウジツ</t>
    </rPh>
    <rPh sb="11" eb="13">
      <t>シリョウ</t>
    </rPh>
    <rPh sb="14" eb="15">
      <t>カン</t>
    </rPh>
    <phoneticPr fontId="1"/>
  </si>
  <si>
    <t>迅速審査費</t>
    <phoneticPr fontId="1"/>
  </si>
  <si>
    <t>実施の適否の審査</t>
    <phoneticPr fontId="1"/>
  </si>
  <si>
    <t>新規試験</t>
    <rPh sb="0" eb="2">
      <t>シンキ</t>
    </rPh>
    <rPh sb="2" eb="4">
      <t>シケン</t>
    </rPh>
    <phoneticPr fontId="1"/>
  </si>
  <si>
    <t>申請経費に含まれる。</t>
    <rPh sb="0" eb="2">
      <t>シンセイ</t>
    </rPh>
    <rPh sb="2" eb="4">
      <t>ケイヒ</t>
    </rPh>
    <rPh sb="5" eb="6">
      <t>フク</t>
    </rPh>
    <phoneticPr fontId="1"/>
  </si>
  <si>
    <t>治験から製造販売後臨床試験への移行試験</t>
    <phoneticPr fontId="1"/>
  </si>
  <si>
    <t>継続の適否の審査</t>
    <phoneticPr fontId="1"/>
  </si>
  <si>
    <t>重篤な有害事象に関する審査</t>
    <phoneticPr fontId="1"/>
  </si>
  <si>
    <t>１審査分まとめて
\10,000</t>
    <rPh sb="1" eb="3">
      <t>シンサ</t>
    </rPh>
    <rPh sb="3" eb="4">
      <t>ブン</t>
    </rPh>
    <phoneticPr fontId="1"/>
  </si>
  <si>
    <t>１審査分まとめて
\10,000</t>
    <phoneticPr fontId="1"/>
  </si>
  <si>
    <t>１審査分まとめて
\１0,000</t>
    <phoneticPr fontId="1"/>
  </si>
  <si>
    <t>安全性情報等に関する審査</t>
    <phoneticPr fontId="1"/>
  </si>
  <si>
    <t>緊急回避の逸脱に関する審査</t>
    <phoneticPr fontId="1"/>
  </si>
  <si>
    <t>GCP第31条の継続審査</t>
    <phoneticPr fontId="1"/>
  </si>
  <si>
    <t>継続適否に関するその他の審査</t>
    <rPh sb="0" eb="2">
      <t>ケイゾク</t>
    </rPh>
    <rPh sb="2" eb="4">
      <t>テキヒ</t>
    </rPh>
    <rPh sb="5" eb="6">
      <t>カン</t>
    </rPh>
    <rPh sb="10" eb="11">
      <t>タ</t>
    </rPh>
    <rPh sb="12" eb="14">
      <t>シンサ</t>
    </rPh>
    <phoneticPr fontId="1"/>
  </si>
  <si>
    <t>変更に関する審査</t>
    <phoneticPr fontId="1"/>
  </si>
  <si>
    <t>その他の審査</t>
    <phoneticPr fontId="1"/>
  </si>
  <si>
    <t>治験検討会議等の際に支払われる指導料及び旅費・日当</t>
    <rPh sb="0" eb="2">
      <t>チケン</t>
    </rPh>
    <rPh sb="2" eb="4">
      <t>ケントウ</t>
    </rPh>
    <rPh sb="4" eb="7">
      <t>カイギナド</t>
    </rPh>
    <rPh sb="8" eb="9">
      <t>サイ</t>
    </rPh>
    <rPh sb="10" eb="12">
      <t>シハラ</t>
    </rPh>
    <rPh sb="15" eb="17">
      <t>シドウ</t>
    </rPh>
    <rPh sb="17" eb="18">
      <t>リョウ</t>
    </rPh>
    <rPh sb="18" eb="19">
      <t>オヨ</t>
    </rPh>
    <rPh sb="20" eb="22">
      <t>リョヒ</t>
    </rPh>
    <rPh sb="23" eb="25">
      <t>ニットウ</t>
    </rPh>
    <phoneticPr fontId="1"/>
  </si>
  <si>
    <t>教授
1名当たりⒶ</t>
    <rPh sb="0" eb="2">
      <t>キョウジュ</t>
    </rPh>
    <rPh sb="4" eb="5">
      <t>メイ</t>
    </rPh>
    <rPh sb="5" eb="6">
      <t>ア</t>
    </rPh>
    <phoneticPr fontId="1"/>
  </si>
  <si>
    <t>准教授
1名当たりⒷ</t>
    <rPh sb="0" eb="1">
      <t>ジュン</t>
    </rPh>
    <rPh sb="1" eb="3">
      <t>キョウジュ</t>
    </rPh>
    <rPh sb="5" eb="6">
      <t>メイ</t>
    </rPh>
    <rPh sb="6" eb="7">
      <t>ア</t>
    </rPh>
    <phoneticPr fontId="1"/>
  </si>
  <si>
    <t>ⒶⒷ以外の担当者
1名当たりⒸ</t>
    <rPh sb="2" eb="4">
      <t>イガイ</t>
    </rPh>
    <rPh sb="5" eb="8">
      <t>タントウシャ</t>
    </rPh>
    <rPh sb="10" eb="11">
      <t>メイ</t>
    </rPh>
    <rPh sb="11" eb="12">
      <t>ア</t>
    </rPh>
    <phoneticPr fontId="1"/>
  </si>
  <si>
    <r>
      <t xml:space="preserve">請求額
</t>
    </r>
    <r>
      <rPr>
        <sz val="11"/>
        <color indexed="8"/>
        <rFont val="メイリオ"/>
        <family val="3"/>
        <charset val="128"/>
      </rPr>
      <t>(消費税別)</t>
    </r>
    <rPh sb="0" eb="2">
      <t>セイキュウ</t>
    </rPh>
    <rPh sb="2" eb="3">
      <t>ガク</t>
    </rPh>
    <rPh sb="5" eb="8">
      <t>ショウヒゼイ</t>
    </rPh>
    <rPh sb="8" eb="9">
      <t>ベツ</t>
    </rPh>
    <phoneticPr fontId="1"/>
  </si>
  <si>
    <t>指導料</t>
    <rPh sb="0" eb="2">
      <t>シドウ</t>
    </rPh>
    <rPh sb="2" eb="3">
      <t>リョウ</t>
    </rPh>
    <phoneticPr fontId="1"/>
  </si>
  <si>
    <t>(Ⓐ×人数)＋(Ⓑ×人数)＋(Ⓒ×人数)</t>
    <rPh sb="3" eb="5">
      <t>ニンズウ</t>
    </rPh>
    <rPh sb="10" eb="12">
      <t>ニンズウ</t>
    </rPh>
    <rPh sb="17" eb="19">
      <t>ニンズウ</t>
    </rPh>
    <phoneticPr fontId="1"/>
  </si>
  <si>
    <t>旅費</t>
    <rPh sb="0" eb="2">
      <t>リョヒ</t>
    </rPh>
    <phoneticPr fontId="1"/>
  </si>
  <si>
    <t>東海大学及び医学部付属病院の出張規定額</t>
    <rPh sb="0" eb="2">
      <t>トウカイ</t>
    </rPh>
    <rPh sb="2" eb="4">
      <t>ダイガク</t>
    </rPh>
    <rPh sb="4" eb="5">
      <t>オヨ</t>
    </rPh>
    <rPh sb="6" eb="8">
      <t>イガク</t>
    </rPh>
    <rPh sb="8" eb="9">
      <t>ブ</t>
    </rPh>
    <rPh sb="9" eb="11">
      <t>フゾク</t>
    </rPh>
    <rPh sb="11" eb="13">
      <t>ビョウイン</t>
    </rPh>
    <rPh sb="14" eb="16">
      <t>シュッチョウ</t>
    </rPh>
    <rPh sb="16" eb="18">
      <t>キテイ</t>
    </rPh>
    <rPh sb="18" eb="19">
      <t>ガク</t>
    </rPh>
    <phoneticPr fontId="1"/>
  </si>
  <si>
    <t>日当</t>
    <rPh sb="0" eb="2">
      <t>ニットウ</t>
    </rPh>
    <phoneticPr fontId="1"/>
  </si>
  <si>
    <t>被験者負担軽減費</t>
    <rPh sb="0" eb="3">
      <t>ヒケンシャ</t>
    </rPh>
    <rPh sb="3" eb="5">
      <t>フタン</t>
    </rPh>
    <rPh sb="5" eb="7">
      <t>ケイゲン</t>
    </rPh>
    <rPh sb="7" eb="8">
      <t>ヒ</t>
    </rPh>
    <phoneticPr fontId="1"/>
  </si>
  <si>
    <t>1被験者
1回当たりの額</t>
    <phoneticPr fontId="1"/>
  </si>
  <si>
    <r>
      <t>1回の基準</t>
    </r>
    <r>
      <rPr>
        <vertAlign val="superscript"/>
        <sz val="11"/>
        <color theme="1"/>
        <rFont val="メイリオ"/>
        <family val="3"/>
        <charset val="128"/>
      </rPr>
      <t>1)</t>
    </r>
    <r>
      <rPr>
        <sz val="11"/>
        <color theme="1"/>
        <rFont val="メイリオ"/>
        <family val="3"/>
        <charset val="128"/>
      </rPr>
      <t xml:space="preserve">
</t>
    </r>
    <r>
      <rPr>
        <sz val="9"/>
        <color indexed="8"/>
        <rFont val="メイリオ"/>
        <family val="3"/>
        <charset val="128"/>
      </rPr>
      <t>(何れかを選択)
※</t>
    </r>
    <r>
      <rPr>
        <u/>
        <sz val="9"/>
        <color indexed="8"/>
        <rFont val="メイリオ"/>
        <family val="3"/>
        <charset val="128"/>
      </rPr>
      <t>この枠が黄色の場合は下記入力に誤りがあります</t>
    </r>
    <rPh sb="1" eb="2">
      <t>カイ</t>
    </rPh>
    <rPh sb="3" eb="5">
      <t>キジュン</t>
    </rPh>
    <rPh sb="9" eb="10">
      <t>イズ</t>
    </rPh>
    <rPh sb="13" eb="15">
      <t>センタク</t>
    </rPh>
    <rPh sb="20" eb="21">
      <t>ワク</t>
    </rPh>
    <rPh sb="22" eb="24">
      <t>キイロ</t>
    </rPh>
    <rPh sb="25" eb="27">
      <t>バアイ</t>
    </rPh>
    <rPh sb="28" eb="30">
      <t>カキ</t>
    </rPh>
    <rPh sb="30" eb="32">
      <t>ニュウリョク</t>
    </rPh>
    <rPh sb="33" eb="34">
      <t>アヤマ</t>
    </rPh>
    <phoneticPr fontId="1"/>
  </si>
  <si>
    <t>被験者負担軽減費①</t>
    <rPh sb="0" eb="3">
      <t>ヒケンシャ</t>
    </rPh>
    <rPh sb="3" eb="5">
      <t>フタン</t>
    </rPh>
    <rPh sb="5" eb="7">
      <t>ケイゲン</t>
    </rPh>
    <rPh sb="7" eb="8">
      <t>ヒ</t>
    </rPh>
    <phoneticPr fontId="1"/>
  </si>
  <si>
    <t>1来院及び1入退院毎</t>
    <phoneticPr fontId="1"/>
  </si>
  <si>
    <r>
      <t>来院及び1入退院毎</t>
    </r>
    <r>
      <rPr>
        <vertAlign val="superscript"/>
        <sz val="11"/>
        <color theme="1"/>
        <rFont val="メイリオ"/>
        <family val="3"/>
        <charset val="128"/>
      </rPr>
      <t>2)</t>
    </r>
    <phoneticPr fontId="1"/>
  </si>
  <si>
    <t>管理費②</t>
    <rPh sb="0" eb="2">
      <t>カンリ</t>
    </rPh>
    <rPh sb="2" eb="3">
      <t>ヒ</t>
    </rPh>
    <phoneticPr fontId="1"/>
  </si>
  <si>
    <r>
      <t>毎</t>
    </r>
    <r>
      <rPr>
        <vertAlign val="superscript"/>
        <sz val="11"/>
        <color theme="1"/>
        <rFont val="メイリオ"/>
        <family val="3"/>
        <charset val="128"/>
      </rPr>
      <t>3)</t>
    </r>
    <phoneticPr fontId="1"/>
  </si>
  <si>
    <t>負担軽減費なし</t>
    <rPh sb="0" eb="2">
      <t>フタン</t>
    </rPh>
    <rPh sb="2" eb="4">
      <t>ケイゲン</t>
    </rPh>
    <rPh sb="4" eb="5">
      <t>ヒ</t>
    </rPh>
    <phoneticPr fontId="1"/>
  </si>
  <si>
    <r>
      <t>別途覚書で定める。</t>
    </r>
    <r>
      <rPr>
        <vertAlign val="superscript"/>
        <sz val="11"/>
        <color theme="1"/>
        <rFont val="メイリオ"/>
        <family val="3"/>
        <charset val="128"/>
      </rPr>
      <t>4)</t>
    </r>
    <rPh sb="0" eb="2">
      <t>ベット</t>
    </rPh>
    <rPh sb="2" eb="4">
      <t>オボエガキ</t>
    </rPh>
    <rPh sb="5" eb="6">
      <t>サダ</t>
    </rPh>
    <phoneticPr fontId="1"/>
  </si>
  <si>
    <t>1)「1来院及び1入退院毎」が初期設定されています。
2)1来院毎としない場合に選択し数値を記入
3)来院以外を基準とする場合等に選択し基準を記入
4)覚書が未締結の場合は被験者負担軽減費なしとします。</t>
    <rPh sb="15" eb="17">
      <t>ショキ</t>
    </rPh>
    <rPh sb="17" eb="19">
      <t>セッテイ</t>
    </rPh>
    <rPh sb="63" eb="64">
      <t>ナド</t>
    </rPh>
    <rPh sb="76" eb="78">
      <t>オボエガキ</t>
    </rPh>
    <rPh sb="79" eb="80">
      <t>ミ</t>
    </rPh>
    <rPh sb="80" eb="82">
      <t>テイケツ</t>
    </rPh>
    <rPh sb="83" eb="85">
      <t>バアイ</t>
    </rPh>
    <rPh sb="86" eb="89">
      <t>ヒケンシャ</t>
    </rPh>
    <rPh sb="89" eb="91">
      <t>フタン</t>
    </rPh>
    <rPh sb="91" eb="93">
      <t>ケイゲン</t>
    </rPh>
    <rPh sb="93" eb="94">
      <t>ヒ</t>
    </rPh>
    <phoneticPr fontId="1"/>
  </si>
  <si>
    <t>原則、月毎請求とします。</t>
    <phoneticPr fontId="1"/>
  </si>
  <si>
    <t>記録等の保存に関する費用</t>
    <rPh sb="0" eb="2">
      <t>キロク</t>
    </rPh>
    <rPh sb="2" eb="3">
      <t>ナド</t>
    </rPh>
    <rPh sb="4" eb="6">
      <t>ホゾン</t>
    </rPh>
    <rPh sb="7" eb="8">
      <t>カン</t>
    </rPh>
    <rPh sb="10" eb="12">
      <t>ヒヨウ</t>
    </rPh>
    <phoneticPr fontId="1"/>
  </si>
  <si>
    <t>名称</t>
    <phoneticPr fontId="1"/>
  </si>
  <si>
    <t>有償保存期間の月額料
①+②</t>
    <rPh sb="0" eb="2">
      <t>ユウショウ</t>
    </rPh>
    <rPh sb="2" eb="4">
      <t>ホゾン</t>
    </rPh>
    <rPh sb="4" eb="6">
      <t>キカン</t>
    </rPh>
    <rPh sb="7" eb="9">
      <t>ゲツガク</t>
    </rPh>
    <rPh sb="9" eb="10">
      <t>リョウ</t>
    </rPh>
    <phoneticPr fontId="1"/>
  </si>
  <si>
    <r>
      <t xml:space="preserve">請求額
(①＋②)×保存月数
</t>
    </r>
    <r>
      <rPr>
        <sz val="10"/>
        <color indexed="8"/>
        <rFont val="メイリオ"/>
        <family val="3"/>
        <charset val="128"/>
      </rPr>
      <t>(消費税別)</t>
    </r>
    <rPh sb="0" eb="2">
      <t>セイキュウ</t>
    </rPh>
    <rPh sb="2" eb="3">
      <t>ガク</t>
    </rPh>
    <rPh sb="10" eb="12">
      <t>ホゾン</t>
    </rPh>
    <rPh sb="12" eb="14">
      <t>ツキスウ</t>
    </rPh>
    <rPh sb="16" eb="19">
      <t>ショウヒゼイ</t>
    </rPh>
    <rPh sb="19" eb="20">
      <t>ベツ</t>
    </rPh>
    <phoneticPr fontId="1"/>
  </si>
  <si>
    <r>
      <t xml:space="preserve">保存期間
</t>
    </r>
    <r>
      <rPr>
        <sz val="9"/>
        <color indexed="8"/>
        <rFont val="メイリオ"/>
        <family val="3"/>
        <charset val="128"/>
      </rPr>
      <t>(期間を指定する場合は該当ボックスにチェックし日付を記入)
※</t>
    </r>
    <r>
      <rPr>
        <u/>
        <sz val="9"/>
        <color indexed="8"/>
        <rFont val="メイリオ"/>
        <family val="3"/>
        <charset val="128"/>
      </rPr>
      <t>この枠が黄色の場合は下記入力に誤りがあります</t>
    </r>
    <rPh sb="0" eb="2">
      <t>ホゾン</t>
    </rPh>
    <rPh sb="2" eb="4">
      <t>キカン</t>
    </rPh>
    <rPh sb="6" eb="8">
      <t>キカン</t>
    </rPh>
    <rPh sb="9" eb="11">
      <t>シテイ</t>
    </rPh>
    <rPh sb="13" eb="15">
      <t>バアイ</t>
    </rPh>
    <rPh sb="16" eb="18">
      <t>ガイトウ</t>
    </rPh>
    <rPh sb="28" eb="30">
      <t>ヒヅケ</t>
    </rPh>
    <rPh sb="31" eb="33">
      <t>キニュウ</t>
    </rPh>
    <phoneticPr fontId="1"/>
  </si>
  <si>
    <t>基本料①</t>
    <rPh sb="0" eb="3">
      <t>キホンリョウ</t>
    </rPh>
    <phoneticPr fontId="1"/>
  </si>
  <si>
    <t>～</t>
    <phoneticPr fontId="1"/>
  </si>
  <si>
    <t>症例加算②
[保存例数×\250]</t>
    <rPh sb="0" eb="2">
      <t>ショウレイ</t>
    </rPh>
    <rPh sb="2" eb="4">
      <t>カサン</t>
    </rPh>
    <rPh sb="7" eb="9">
      <t>ホゾン</t>
    </rPh>
    <phoneticPr fontId="1"/>
  </si>
  <si>
    <t>保存例数</t>
    <phoneticPr fontId="1"/>
  </si>
  <si>
    <t>☐</t>
  </si>
  <si>
    <t>その他の費用</t>
    <rPh sb="2" eb="3">
      <t>タ</t>
    </rPh>
    <rPh sb="4" eb="6">
      <t>ヒヨウ</t>
    </rPh>
    <phoneticPr fontId="1"/>
  </si>
  <si>
    <t>1被験者1回当たりの費用
(消費税別)</t>
    <phoneticPr fontId="1"/>
  </si>
  <si>
    <t>メディアによる
画像等の提供</t>
    <phoneticPr fontId="1"/>
  </si>
  <si>
    <t>ECGチャート提供</t>
    <phoneticPr fontId="1"/>
  </si>
  <si>
    <t>差額室料</t>
    <phoneticPr fontId="1"/>
  </si>
  <si>
    <t>入院基本料
(食事療養費含む)</t>
    <phoneticPr fontId="1"/>
  </si>
  <si>
    <t>東京都八王子市石川町1838</t>
    <rPh sb="0" eb="3">
      <t>トウキョウト</t>
    </rPh>
    <rPh sb="3" eb="7">
      <t>ハチオウジシ</t>
    </rPh>
    <rPh sb="7" eb="9">
      <t>イシカワ</t>
    </rPh>
    <rPh sb="9" eb="10">
      <t>マチ</t>
    </rPh>
    <phoneticPr fontId="1"/>
  </si>
  <si>
    <t>東海大学医学部付属八王子病院</t>
    <rPh sb="9" eb="12">
      <t>ハチオウジ</t>
    </rPh>
    <phoneticPr fontId="1"/>
  </si>
  <si>
    <t>請求書の額は請求額に実施例数を乗じた額（税別）</t>
    <phoneticPr fontId="1"/>
  </si>
  <si>
    <t>月額基本料</t>
    <phoneticPr fontId="1"/>
  </si>
  <si>
    <t>　</t>
    <phoneticPr fontId="1"/>
  </si>
  <si>
    <t>不要</t>
    <rPh sb="0" eb="2">
      <t>フヨウ</t>
    </rPh>
    <phoneticPr fontId="1"/>
  </si>
  <si>
    <t>申請時に相談の上決定します。</t>
    <rPh sb="0" eb="3">
      <t>シンセイジ</t>
    </rPh>
    <rPh sb="4" eb="6">
      <t>ソウダン</t>
    </rPh>
    <rPh sb="7" eb="8">
      <t>ウエ</t>
    </rPh>
    <rPh sb="8" eb="10">
      <t>ケッテイ</t>
    </rPh>
    <phoneticPr fontId="1"/>
  </si>
  <si>
    <t>目標被験者数及び
SMO利用有無等で決定</t>
    <rPh sb="6" eb="7">
      <t>オヨ</t>
    </rPh>
    <rPh sb="12" eb="14">
      <t>リヨウ</t>
    </rPh>
    <rPh sb="14" eb="16">
      <t>ウム</t>
    </rPh>
    <rPh sb="16" eb="17">
      <t>トウ</t>
    </rPh>
    <phoneticPr fontId="1"/>
  </si>
  <si>
    <t>長期間保管に際し外部保管となる場合は、有償となります。</t>
    <rPh sb="0" eb="3">
      <t>チョウキカン</t>
    </rPh>
    <rPh sb="3" eb="5">
      <t>ホカン</t>
    </rPh>
    <rPh sb="6" eb="7">
      <t>サイ</t>
    </rPh>
    <rPh sb="8" eb="10">
      <t>ガイブ</t>
    </rPh>
    <rPh sb="10" eb="12">
      <t>ホカン</t>
    </rPh>
    <rPh sb="15" eb="17">
      <t>バアイ</t>
    </rPh>
    <rPh sb="19" eb="21">
      <t>ユウショウ</t>
    </rPh>
    <phoneticPr fontId="1"/>
  </si>
  <si>
    <t>締結の「臨床試験費用に関する覚書」(様式別紙18)別表2改訂版</t>
    <phoneticPr fontId="1"/>
  </si>
  <si>
    <t>原則として本別表1の適用が承認された日の属する翌月より毎月請求</t>
    <rPh sb="5" eb="8">
      <t>ホンベッピョウ</t>
    </rPh>
    <rPh sb="10" eb="12">
      <t>テキヨウ</t>
    </rPh>
    <rPh sb="13" eb="15">
      <t>ショウニン</t>
    </rPh>
    <rPh sb="18" eb="19">
      <t>ヒ</t>
    </rPh>
    <rPh sb="20" eb="21">
      <t>ゾク</t>
    </rPh>
    <rPh sb="23" eb="25">
      <t>ヨクツキ</t>
    </rPh>
    <phoneticPr fontId="1"/>
  </si>
  <si>
    <t>管理費・間接費</t>
    <rPh sb="0" eb="3">
      <t>カンリヒ</t>
    </rPh>
    <rPh sb="4" eb="7">
      <t>カンセツヒ</t>
    </rPh>
    <phoneticPr fontId="1"/>
  </si>
  <si>
    <t>管理費・間接費</t>
    <phoneticPr fontId="1"/>
  </si>
  <si>
    <r>
      <t xml:space="preserve">請求額
</t>
    </r>
    <r>
      <rPr>
        <sz val="11"/>
        <color indexed="8"/>
        <rFont val="メイリオ"/>
        <family val="3"/>
        <charset val="128"/>
      </rPr>
      <t>(②は消費税別)</t>
    </r>
    <rPh sb="0" eb="2">
      <t>セイキュウ</t>
    </rPh>
    <rPh sb="2" eb="3">
      <t>ガク</t>
    </rPh>
    <rPh sb="7" eb="10">
      <t>ショウヒゼイ</t>
    </rPh>
    <rPh sb="10" eb="11">
      <t>ベツ</t>
    </rPh>
    <phoneticPr fontId="1"/>
  </si>
  <si>
    <t>請求額
[月額基本料]</t>
    <phoneticPr fontId="1"/>
  </si>
  <si>
    <t>／月</t>
    <rPh sb="1" eb="2">
      <t>ツキ</t>
    </rPh>
    <phoneticPr fontId="1"/>
  </si>
  <si>
    <t>再生医療等製品</t>
    <rPh sb="0" eb="2">
      <t>サイセイ</t>
    </rPh>
    <rPh sb="2" eb="4">
      <t>イリョウ</t>
    </rPh>
    <rPh sb="4" eb="5">
      <t>ナド</t>
    </rPh>
    <rPh sb="5" eb="7">
      <t>セイヒン</t>
    </rPh>
    <phoneticPr fontId="1"/>
  </si>
  <si>
    <t>薬剤及び医療機器管理・事務管理等に係る人件費及び税金等に係る管理費用②</t>
    <phoneticPr fontId="1"/>
  </si>
  <si>
    <t>医師・看護師の人件費および建物・機器の減価償却費③</t>
    <phoneticPr fontId="1"/>
  </si>
  <si>
    <t>臨床試験費用に関する覚書_別表１（202304）八王子Ver.1.2</t>
    <rPh sb="0" eb="2">
      <t>リンショウ</t>
    </rPh>
    <rPh sb="2" eb="4">
      <t>シケン</t>
    </rPh>
    <rPh sb="4" eb="6">
      <t>ヒヨウ</t>
    </rPh>
    <rPh sb="7" eb="8">
      <t>カン</t>
    </rPh>
    <rPh sb="10" eb="12">
      <t>オボエガキ</t>
    </rPh>
    <rPh sb="13" eb="15">
      <t>ベッピョウ</t>
    </rPh>
    <rPh sb="24" eb="27">
      <t>ハチオウジ</t>
    </rPh>
    <phoneticPr fontId="1"/>
  </si>
  <si>
    <t>臨床試験費用に関する覚書_別表２（202304）八王子Ver.1.2</t>
    <rPh sb="0" eb="2">
      <t>リンショウ</t>
    </rPh>
    <rPh sb="2" eb="4">
      <t>シケン</t>
    </rPh>
    <rPh sb="4" eb="6">
      <t>ヒヨウ</t>
    </rPh>
    <rPh sb="7" eb="8">
      <t>カン</t>
    </rPh>
    <rPh sb="10" eb="12">
      <t>オボエガキ</t>
    </rPh>
    <rPh sb="13" eb="15">
      <t>ベッピョウ</t>
    </rPh>
    <rPh sb="24" eb="27">
      <t>ハチオウジ</t>
    </rPh>
    <phoneticPr fontId="1"/>
  </si>
  <si>
    <t>野川　茂</t>
    <rPh sb="0" eb="2">
      <t>ノガワ</t>
    </rPh>
    <rPh sb="3" eb="4">
      <t>シゲ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</si>
</sst>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176" formatCode="yyyy&quot;年&quot;m&quot;月&quot;d&quot;日&quot;;@"/>
    <numFmt numFmtId="177" formatCode="0.00_ "/>
    <numFmt numFmtId="178" formatCode="[$-F800]dddd\,\ mmmm\ dd\,\ yyyy"/>
  </numFmts>
  <fonts count="28" x14ac:knownFonts="1">
    <font>
      <sz val="11"/>
      <color theme="1"/>
      <name val="メイリオ"/>
      <family val="3"/>
      <charset val="128"/>
    </font>
    <font>
      <sz val="6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6"/>
      <color indexed="8"/>
      <name val="メイリオ"/>
      <family val="3"/>
      <charset val="128"/>
    </font>
    <font>
      <sz val="16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1"/>
      <color rgb="FF0000FF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4"/>
      <color theme="0"/>
      <name val="メイリオ"/>
      <family val="3"/>
      <charset val="128"/>
    </font>
    <font>
      <sz val="14"/>
      <color theme="0"/>
      <name val="Century"/>
      <family val="1"/>
    </font>
    <font>
      <sz val="9"/>
      <color theme="1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sz val="8"/>
      <color indexed="8"/>
      <name val="メイリオ"/>
      <family val="3"/>
      <charset val="128"/>
    </font>
    <font>
      <sz val="10.5"/>
      <color theme="1"/>
      <name val="メイリオ"/>
      <family val="3"/>
      <charset val="128"/>
    </font>
    <font>
      <vertAlign val="superscript"/>
      <sz val="11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color rgb="FF0066FF"/>
      <name val="メイリオ"/>
      <family val="3"/>
      <charset val="128"/>
    </font>
    <font>
      <sz val="9"/>
      <color rgb="FF0000FF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theme="1"/>
      <name val="メイリオ"/>
      <family val="3"/>
      <charset val="128"/>
    </font>
    <font>
      <sz val="20"/>
      <color theme="0"/>
      <name val="メイリオ"/>
      <family val="3"/>
      <charset val="128"/>
    </font>
    <font>
      <sz val="18"/>
      <color theme="0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1"/>
      <name val="メイリオ"/>
      <family val="3"/>
      <charset val="128"/>
    </font>
    <font>
      <sz val="9"/>
      <color indexed="8"/>
      <name val="メイリオ"/>
      <family val="3"/>
      <charset val="128"/>
    </font>
    <font>
      <u/>
      <sz val="9"/>
      <color indexed="8"/>
      <name val="メイリオ"/>
      <family val="3"/>
      <charset val="128"/>
    </font>
    <font>
      <sz val="11"/>
      <color rgb="FF0066FF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mediumGray">
        <fgColor rgb="FFFFFF66"/>
      </patternFill>
    </fill>
    <fill>
      <patternFill patternType="gray125">
        <bgColor theme="0" tint="-4.9989318521683403E-2"/>
      </patternFill>
    </fill>
    <fill>
      <patternFill patternType="mediumGray">
        <fgColor rgb="FFFFFF66"/>
        <bgColor auto="1"/>
      </patternFill>
    </fill>
    <fill>
      <patternFill patternType="solid">
        <fgColor auto="1"/>
        <bgColor indexed="64"/>
      </patternFill>
    </fill>
    <fill>
      <patternFill patternType="solid">
        <fgColor rgb="FFFFFF66"/>
        <bgColor indexed="64"/>
      </patternFill>
    </fill>
    <fill>
      <patternFill patternType="gray125">
        <fgColor auto="1"/>
        <bgColor theme="0" tint="-4.9989318521683403E-2"/>
      </patternFill>
    </fill>
  </fills>
  <borders count="1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55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6" fillId="0" borderId="0" xfId="0" applyFont="1" applyProtection="1">
      <alignment vertical="center"/>
      <protection hidden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9" fillId="0" borderId="0" xfId="0" applyFont="1" applyFill="1" applyAlignment="1" applyProtection="1">
      <alignment horizontal="left" vertical="top"/>
      <protection locked="0"/>
    </xf>
    <xf numFmtId="0" fontId="11" fillId="0" borderId="0" xfId="0" applyFont="1">
      <alignment vertical="center"/>
    </xf>
    <xf numFmtId="0" fontId="0" fillId="0" borderId="1" xfId="0" applyBorder="1" applyAlignment="1" applyProtection="1">
      <alignment vertical="center" wrapText="1"/>
      <protection hidden="1"/>
    </xf>
    <xf numFmtId="0" fontId="0" fillId="0" borderId="0" xfId="0" applyAlignment="1">
      <alignment vertical="center" wrapText="1"/>
    </xf>
    <xf numFmtId="0" fontId="7" fillId="0" borderId="0" xfId="0" applyFont="1" applyFill="1">
      <alignment vertical="center"/>
    </xf>
    <xf numFmtId="0" fontId="11" fillId="0" borderId="0" xfId="0" applyFont="1" applyProtection="1">
      <alignment vertical="center"/>
      <protection hidden="1"/>
    </xf>
    <xf numFmtId="5" fontId="4" fillId="0" borderId="46" xfId="0" applyNumberFormat="1" applyFont="1" applyFill="1" applyBorder="1" applyAlignment="1" applyProtection="1">
      <alignment vertical="center" wrapText="1"/>
      <protection hidden="1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  <protection hidden="1"/>
    </xf>
    <xf numFmtId="0" fontId="0" fillId="3" borderId="22" xfId="0" applyFill="1" applyBorder="1" applyAlignment="1" applyProtection="1">
      <alignment horizontal="center" vertical="center"/>
      <protection hidden="1"/>
    </xf>
    <xf numFmtId="5" fontId="0" fillId="3" borderId="54" xfId="0" applyNumberFormat="1" applyFill="1" applyBorder="1" applyAlignment="1" applyProtection="1">
      <alignment horizontal="center" vertical="center" wrapText="1"/>
      <protection hidden="1"/>
    </xf>
    <xf numFmtId="5" fontId="0" fillId="3" borderId="22" xfId="0" applyNumberFormat="1" applyFill="1" applyBorder="1" applyAlignment="1" applyProtection="1">
      <alignment horizontal="center" vertical="center" wrapText="1"/>
      <protection hidden="1"/>
    </xf>
    <xf numFmtId="5" fontId="0" fillId="3" borderId="23" xfId="0" applyNumberFormat="1" applyFill="1" applyBorder="1" applyAlignment="1" applyProtection="1">
      <alignment horizontal="center" vertical="center" wrapText="1"/>
      <protection hidden="1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5" fontId="0" fillId="0" borderId="26" xfId="0" applyNumberFormat="1" applyFill="1" applyBorder="1" applyAlignment="1" applyProtection="1">
      <alignment horizontal="center" vertical="center" wrapText="1"/>
      <protection hidden="1"/>
    </xf>
    <xf numFmtId="178" fontId="0" fillId="0" borderId="12" xfId="0" applyNumberFormat="1" applyBorder="1" applyAlignment="1" applyProtection="1">
      <alignment horizontal="center" vertical="center"/>
      <protection locked="0"/>
    </xf>
    <xf numFmtId="0" fontId="16" fillId="3" borderId="16" xfId="0" applyFont="1" applyFill="1" applyBorder="1" applyAlignment="1" applyProtection="1">
      <alignment horizontal="left" vertical="top" wrapText="1"/>
      <protection hidden="1"/>
    </xf>
    <xf numFmtId="0" fontId="16" fillId="3" borderId="15" xfId="0" applyFont="1" applyFill="1" applyBorder="1" applyAlignment="1" applyProtection="1">
      <alignment horizontal="left" vertical="top" wrapText="1"/>
      <protection hidden="1"/>
    </xf>
    <xf numFmtId="0" fontId="16" fillId="3" borderId="63" xfId="0" applyFont="1" applyFill="1" applyBorder="1" applyAlignment="1" applyProtection="1">
      <alignment horizontal="left" vertical="top" wrapText="1"/>
      <protection hidden="1"/>
    </xf>
    <xf numFmtId="0" fontId="16" fillId="0" borderId="26" xfId="0" applyFont="1" applyFill="1" applyBorder="1" applyAlignment="1">
      <alignment horizontal="left" vertical="top" wrapText="1"/>
    </xf>
    <xf numFmtId="0" fontId="0" fillId="0" borderId="0" xfId="0" applyBorder="1" applyAlignment="1" applyProtection="1">
      <alignment horizontal="center" vertical="center" wrapText="1"/>
      <protection hidden="1"/>
    </xf>
    <xf numFmtId="5" fontId="0" fillId="0" borderId="0" xfId="0" applyNumberFormat="1" applyBorder="1" applyAlignment="1" applyProtection="1">
      <alignment horizontal="center" vertical="center" wrapText="1"/>
      <protection hidden="1"/>
    </xf>
    <xf numFmtId="0" fontId="0" fillId="0" borderId="0" xfId="0" applyBorder="1" applyAlignment="1">
      <alignment horizontal="center" vertical="center" wrapText="1"/>
    </xf>
    <xf numFmtId="0" fontId="27" fillId="0" borderId="0" xfId="0" applyFont="1" applyBorder="1" applyAlignment="1" applyProtection="1">
      <alignment horizontal="center" vertical="center" wrapText="1"/>
      <protection hidden="1"/>
    </xf>
    <xf numFmtId="0" fontId="19" fillId="0" borderId="141" xfId="0" applyFont="1" applyBorder="1" applyAlignment="1" applyProtection="1">
      <alignment horizontal="center" vertical="center" wrapText="1"/>
      <protection hidden="1"/>
    </xf>
    <xf numFmtId="0" fontId="19" fillId="0" borderId="142" xfId="0" applyFont="1" applyBorder="1" applyAlignment="1" applyProtection="1">
      <alignment horizontal="center" vertical="center" wrapText="1"/>
      <protection hidden="1"/>
    </xf>
    <xf numFmtId="0" fontId="19" fillId="0" borderId="47" xfId="0" applyFont="1" applyBorder="1" applyAlignment="1" applyProtection="1">
      <alignment horizontal="center" vertical="center" wrapText="1"/>
      <protection hidden="1"/>
    </xf>
    <xf numFmtId="0" fontId="19" fillId="0" borderId="143" xfId="0" applyFont="1" applyBorder="1" applyAlignment="1" applyProtection="1">
      <alignment horizontal="center" vertical="center" wrapText="1"/>
      <protection hidden="1"/>
    </xf>
    <xf numFmtId="0" fontId="19" fillId="0" borderId="139" xfId="0" applyFont="1" applyBorder="1" applyAlignment="1" applyProtection="1">
      <alignment horizontal="center" vertical="center" wrapText="1"/>
      <protection hidden="1"/>
    </xf>
    <xf numFmtId="0" fontId="19" fillId="0" borderId="12" xfId="0" applyFont="1" applyBorder="1" applyAlignment="1" applyProtection="1">
      <alignment horizontal="center" vertical="center" wrapText="1"/>
      <protection hidden="1"/>
    </xf>
    <xf numFmtId="5" fontId="6" fillId="0" borderId="142" xfId="0" applyNumberFormat="1" applyFont="1" applyFill="1" applyBorder="1" applyAlignment="1" applyProtection="1">
      <alignment horizontal="center" vertical="center" wrapText="1"/>
      <protection hidden="1"/>
    </xf>
    <xf numFmtId="5" fontId="6" fillId="0" borderId="139" xfId="0" applyNumberFormat="1" applyFont="1" applyFill="1" applyBorder="1" applyAlignment="1" applyProtection="1">
      <alignment horizontal="center" vertical="center" wrapText="1"/>
      <protection hidden="1"/>
    </xf>
    <xf numFmtId="5" fontId="2" fillId="0" borderId="139" xfId="0" applyNumberFormat="1" applyFont="1" applyBorder="1" applyAlignment="1" applyProtection="1">
      <alignment horizontal="center" vertical="center" wrapText="1"/>
      <protection hidden="1"/>
    </xf>
    <xf numFmtId="5" fontId="0" fillId="0" borderId="139" xfId="0" applyNumberFormat="1" applyBorder="1" applyAlignment="1" applyProtection="1">
      <alignment horizontal="center" vertical="center" wrapText="1"/>
      <protection hidden="1"/>
    </xf>
    <xf numFmtId="0" fontId="0" fillId="0" borderId="143" xfId="0" applyBorder="1" applyAlignment="1" applyProtection="1">
      <alignment horizontal="center" vertical="center" wrapText="1"/>
      <protection hidden="1"/>
    </xf>
    <xf numFmtId="0" fontId="0" fillId="0" borderId="139" xfId="0" applyBorder="1" applyAlignment="1" applyProtection="1">
      <alignment horizontal="center" vertical="center" wrapText="1"/>
      <protection hidden="1"/>
    </xf>
    <xf numFmtId="0" fontId="0" fillId="0" borderId="12" xfId="0" applyBorder="1" applyAlignment="1" applyProtection="1">
      <alignment horizontal="center" vertical="center" wrapText="1"/>
      <protection hidden="1"/>
    </xf>
    <xf numFmtId="0" fontId="0" fillId="0" borderId="144" xfId="0" applyBorder="1" applyAlignment="1" applyProtection="1">
      <alignment horizontal="center" vertical="center" wrapText="1"/>
      <protection hidden="1"/>
    </xf>
    <xf numFmtId="0" fontId="0" fillId="0" borderId="136" xfId="0" applyBorder="1" applyAlignment="1" applyProtection="1">
      <alignment horizontal="center" vertical="center" wrapText="1"/>
      <protection hidden="1"/>
    </xf>
    <xf numFmtId="0" fontId="0" fillId="0" borderId="16" xfId="0" applyBorder="1" applyAlignment="1" applyProtection="1">
      <alignment horizontal="center" vertical="center" wrapText="1"/>
      <protection hidden="1"/>
    </xf>
    <xf numFmtId="0" fontId="0" fillId="0" borderId="148" xfId="0" applyBorder="1" applyAlignment="1">
      <alignment horizontal="center" vertical="center" wrapText="1"/>
    </xf>
    <xf numFmtId="0" fontId="0" fillId="0" borderId="149" xfId="0" applyBorder="1" applyAlignment="1">
      <alignment horizontal="center" vertical="center" wrapText="1"/>
    </xf>
    <xf numFmtId="0" fontId="0" fillId="0" borderId="147" xfId="0" applyBorder="1" applyAlignment="1">
      <alignment horizontal="center" vertical="center" wrapText="1"/>
    </xf>
    <xf numFmtId="0" fontId="0" fillId="0" borderId="150" xfId="0" applyBorder="1" applyAlignment="1">
      <alignment horizontal="center" vertical="center" wrapText="1"/>
    </xf>
    <xf numFmtId="0" fontId="27" fillId="0" borderId="139" xfId="0" applyFont="1" applyBorder="1" applyAlignment="1" applyProtection="1">
      <alignment horizontal="center" vertical="center" wrapText="1"/>
      <protection hidden="1"/>
    </xf>
    <xf numFmtId="0" fontId="27" fillId="0" borderId="136" xfId="0" applyFont="1" applyBorder="1" applyAlignment="1" applyProtection="1">
      <alignment horizontal="center" vertical="center" wrapText="1"/>
      <protection hidden="1"/>
    </xf>
    <xf numFmtId="0" fontId="2" fillId="0" borderId="136" xfId="0" applyFont="1" applyBorder="1" applyAlignment="1">
      <alignment horizontal="center" vertical="center"/>
    </xf>
    <xf numFmtId="5" fontId="0" fillId="0" borderId="136" xfId="0" applyNumberFormat="1" applyBorder="1" applyAlignment="1" applyProtection="1">
      <alignment horizontal="center" vertical="center" wrapText="1"/>
      <protection hidden="1"/>
    </xf>
    <xf numFmtId="5" fontId="0" fillId="0" borderId="8" xfId="0" applyNumberFormat="1" applyFill="1" applyBorder="1" applyAlignment="1" applyProtection="1">
      <alignment horizontal="left" vertical="center" wrapText="1"/>
      <protection hidden="1"/>
    </xf>
    <xf numFmtId="5" fontId="0" fillId="0" borderId="59" xfId="0" applyNumberFormat="1" applyFill="1" applyBorder="1" applyAlignment="1" applyProtection="1">
      <alignment horizontal="left" vertical="center" wrapText="1"/>
      <protection hidden="1"/>
    </xf>
    <xf numFmtId="5" fontId="0" fillId="0" borderId="12" xfId="0" applyNumberFormat="1" applyFill="1" applyBorder="1" applyAlignment="1" applyProtection="1">
      <alignment horizontal="center" vertical="center" wrapText="1"/>
      <protection hidden="1"/>
    </xf>
    <xf numFmtId="5" fontId="0" fillId="0" borderId="8" xfId="0" applyNumberForma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176" fontId="0" fillId="0" borderId="1" xfId="0" applyNumberFormat="1" applyBorder="1" applyAlignment="1" applyProtection="1">
      <alignment horizontal="center" vertical="center"/>
      <protection locked="0"/>
    </xf>
    <xf numFmtId="176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 wrapText="1"/>
      <protection hidden="1"/>
    </xf>
    <xf numFmtId="0" fontId="0" fillId="0" borderId="3" xfId="0" applyFont="1" applyBorder="1" applyAlignment="1" applyProtection="1">
      <alignment horizontal="center" vertical="center" wrapText="1"/>
      <protection hidden="1"/>
    </xf>
    <xf numFmtId="0" fontId="0" fillId="0" borderId="7" xfId="0" applyFont="1" applyBorder="1" applyAlignment="1" applyProtection="1">
      <alignment horizontal="center" vertical="center" wrapText="1"/>
      <protection hidden="1"/>
    </xf>
    <xf numFmtId="0" fontId="0" fillId="0" borderId="8" xfId="0" applyFont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horizontal="left" vertical="center" wrapText="1"/>
      <protection hidden="1"/>
    </xf>
    <xf numFmtId="0" fontId="3" fillId="0" borderId="8" xfId="0" applyFont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8" xfId="0" applyFont="1" applyBorder="1" applyAlignment="1" applyProtection="1">
      <alignment horizontal="left" vertical="center" wrapText="1"/>
      <protection hidden="1"/>
    </xf>
    <xf numFmtId="0" fontId="0" fillId="0" borderId="13" xfId="0" applyFont="1" applyBorder="1" applyAlignment="1" applyProtection="1">
      <alignment horizontal="left" vertical="center" wrapText="1"/>
      <protection hidden="1"/>
    </xf>
    <xf numFmtId="0" fontId="0" fillId="0" borderId="24" xfId="0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horizontal="left" vertical="center" wrapText="1"/>
      <protection hidden="1"/>
    </xf>
    <xf numFmtId="0" fontId="0" fillId="0" borderId="22" xfId="0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left" vertical="center" wrapText="1"/>
      <protection hidden="1"/>
    </xf>
    <xf numFmtId="0" fontId="0" fillId="2" borderId="21" xfId="0" applyFont="1" applyFill="1" applyBorder="1" applyAlignment="1" applyProtection="1">
      <alignment horizontal="center" vertical="center" wrapText="1"/>
      <protection hidden="1"/>
    </xf>
    <xf numFmtId="0" fontId="0" fillId="2" borderId="22" xfId="0" applyFont="1" applyFill="1" applyBorder="1" applyAlignment="1" applyProtection="1">
      <alignment horizontal="center" vertical="center" wrapText="1"/>
      <protection hidden="1"/>
    </xf>
    <xf numFmtId="0" fontId="0" fillId="2" borderId="26" xfId="0" applyFont="1" applyFill="1" applyBorder="1" applyAlignment="1" applyProtection="1">
      <alignment horizontal="center" vertical="center" wrapText="1"/>
      <protection hidden="1"/>
    </xf>
    <xf numFmtId="0" fontId="0" fillId="2" borderId="0" xfId="0" applyFont="1" applyFill="1" applyBorder="1" applyAlignment="1" applyProtection="1">
      <alignment horizontal="center" vertical="center" wrapText="1"/>
      <protection hidden="1"/>
    </xf>
    <xf numFmtId="0" fontId="0" fillId="0" borderId="2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9" xfId="0" applyFont="1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0" fillId="0" borderId="0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9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center" shrinkToFit="1"/>
      <protection hidden="1"/>
    </xf>
    <xf numFmtId="0" fontId="10" fillId="0" borderId="17" xfId="0" applyFont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0" fillId="0" borderId="18" xfId="0" applyBorder="1" applyAlignment="1" applyProtection="1">
      <alignment horizontal="center" vertical="center" wrapText="1"/>
      <protection hidden="1"/>
    </xf>
    <xf numFmtId="0" fontId="0" fillId="0" borderId="19" xfId="0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 vertical="center" wrapText="1"/>
      <protection hidden="1"/>
    </xf>
    <xf numFmtId="0" fontId="0" fillId="0" borderId="20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0" borderId="9" xfId="0" applyBorder="1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  <protection hidden="1"/>
    </xf>
    <xf numFmtId="0" fontId="5" fillId="0" borderId="0" xfId="0" applyFont="1" applyFill="1" applyAlignment="1" applyProtection="1">
      <alignment horizontal="left" vertical="center" wrapText="1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hidden="1"/>
    </xf>
    <xf numFmtId="0" fontId="0" fillId="0" borderId="22" xfId="0" applyBorder="1" applyAlignment="1" applyProtection="1">
      <alignment horizontal="center" vertical="center" wrapText="1"/>
      <protection hidden="1"/>
    </xf>
    <xf numFmtId="0" fontId="0" fillId="0" borderId="23" xfId="0" applyBorder="1" applyAlignment="1" applyProtection="1">
      <alignment horizontal="center" vertical="center" wrapText="1"/>
      <protection hidden="1"/>
    </xf>
    <xf numFmtId="0" fontId="0" fillId="0" borderId="26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27" xfId="0" applyBorder="1" applyAlignment="1" applyProtection="1">
      <alignment horizontal="center" vertical="center" wrapText="1"/>
      <protection hidden="1"/>
    </xf>
    <xf numFmtId="0" fontId="0" fillId="0" borderId="30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31" xfId="0" applyBorder="1" applyAlignment="1" applyProtection="1">
      <alignment horizontal="center" vertical="center" wrapText="1"/>
      <protection hidden="1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left" vertical="center" wrapText="1"/>
      <protection locked="0"/>
    </xf>
    <xf numFmtId="0" fontId="0" fillId="0" borderId="32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33" xfId="0" applyBorder="1" applyAlignment="1" applyProtection="1">
      <alignment horizontal="left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hidden="1"/>
    </xf>
    <xf numFmtId="0" fontId="0" fillId="0" borderId="35" xfId="0" applyBorder="1" applyAlignment="1" applyProtection="1">
      <alignment horizontal="center" vertical="center" wrapText="1"/>
      <protection hidden="1"/>
    </xf>
    <xf numFmtId="0" fontId="0" fillId="0" borderId="36" xfId="0" applyBorder="1" applyAlignment="1" applyProtection="1">
      <alignment horizontal="center" vertical="center" wrapText="1"/>
      <protection hidden="1"/>
    </xf>
    <xf numFmtId="0" fontId="0" fillId="0" borderId="37" xfId="0" applyBorder="1" applyAlignment="1" applyProtection="1">
      <alignment horizontal="center" vertical="center" wrapText="1"/>
      <protection hidden="1"/>
    </xf>
    <xf numFmtId="0" fontId="0" fillId="0" borderId="38" xfId="0" applyBorder="1" applyAlignment="1" applyProtection="1">
      <alignment horizontal="center" vertical="center" wrapText="1"/>
      <protection hidden="1"/>
    </xf>
    <xf numFmtId="0" fontId="2" fillId="0" borderId="38" xfId="0" applyFont="1" applyBorder="1" applyAlignment="1" applyProtection="1">
      <alignment horizontal="center" vertical="center" wrapText="1"/>
      <protection hidden="1"/>
    </xf>
    <xf numFmtId="0" fontId="2" fillId="0" borderId="35" xfId="0" applyFont="1" applyBorder="1" applyAlignment="1" applyProtection="1">
      <alignment horizontal="center" vertical="center" wrapText="1"/>
      <protection hidden="1"/>
    </xf>
    <xf numFmtId="0" fontId="0" fillId="0" borderId="39" xfId="0" applyBorder="1" applyAlignment="1" applyProtection="1">
      <alignment horizontal="center" vertical="center" wrapText="1"/>
      <protection hidden="1"/>
    </xf>
    <xf numFmtId="5" fontId="0" fillId="0" borderId="41" xfId="0" applyNumberFormat="1" applyBorder="1" applyAlignment="1" applyProtection="1">
      <alignment horizontal="left" vertical="center" wrapText="1"/>
      <protection hidden="1"/>
    </xf>
    <xf numFmtId="5" fontId="4" fillId="0" borderId="43" xfId="0" applyNumberFormat="1" applyFont="1" applyFill="1" applyBorder="1" applyAlignment="1" applyProtection="1">
      <alignment vertical="center" wrapText="1"/>
      <protection locked="0"/>
    </xf>
    <xf numFmtId="0" fontId="0" fillId="0" borderId="51" xfId="0" applyBorder="1" applyAlignment="1" applyProtection="1">
      <alignment vertical="center" wrapText="1"/>
      <protection locked="0"/>
    </xf>
    <xf numFmtId="0" fontId="0" fillId="0" borderId="53" xfId="0" applyBorder="1" applyAlignment="1" applyProtection="1">
      <alignment vertical="center" wrapText="1"/>
      <protection locked="0"/>
    </xf>
    <xf numFmtId="0" fontId="10" fillId="0" borderId="44" xfId="0" applyFont="1" applyFill="1" applyBorder="1" applyAlignment="1" applyProtection="1">
      <alignment horizontal="left" vertical="center" wrapText="1"/>
      <protection hidden="1"/>
    </xf>
    <xf numFmtId="0" fontId="10" fillId="0" borderId="49" xfId="0" applyFont="1" applyBorder="1" applyAlignment="1" applyProtection="1">
      <alignment horizontal="left" vertical="center" wrapText="1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10" fillId="0" borderId="29" xfId="0" applyFont="1" applyBorder="1" applyAlignment="1" applyProtection="1">
      <alignment horizontal="left" vertical="center" wrapText="1"/>
      <protection hidden="1"/>
    </xf>
    <xf numFmtId="0" fontId="0" fillId="0" borderId="10" xfId="0" applyBorder="1" applyAlignment="1" applyProtection="1">
      <alignment horizontal="left" vertical="center" wrapText="1"/>
      <protection hidden="1"/>
    </xf>
    <xf numFmtId="0" fontId="0" fillId="0" borderId="11" xfId="0" applyBorder="1" applyAlignment="1" applyProtection="1">
      <alignment horizontal="left" vertical="center" wrapText="1"/>
      <protection hidden="1"/>
    </xf>
    <xf numFmtId="0" fontId="2" fillId="0" borderId="21" xfId="0" applyFont="1" applyFill="1" applyBorder="1" applyAlignment="1" applyProtection="1">
      <alignment vertical="center" wrapText="1"/>
      <protection hidden="1"/>
    </xf>
    <xf numFmtId="0" fontId="2" fillId="0" borderId="22" xfId="0" applyFont="1" applyFill="1" applyBorder="1" applyAlignment="1" applyProtection="1">
      <alignment vertical="center" wrapText="1"/>
      <protection hidden="1"/>
    </xf>
    <xf numFmtId="0" fontId="2" fillId="0" borderId="50" xfId="0" applyFont="1" applyFill="1" applyBorder="1" applyAlignment="1" applyProtection="1">
      <alignment vertical="center" wrapText="1"/>
      <protection hidden="1"/>
    </xf>
    <xf numFmtId="0" fontId="0" fillId="0" borderId="19" xfId="0" applyBorder="1" applyAlignment="1" applyProtection="1">
      <alignment vertical="center" wrapText="1"/>
      <protection hidden="1"/>
    </xf>
    <xf numFmtId="0" fontId="0" fillId="0" borderId="10" xfId="0" applyBorder="1" applyAlignment="1" applyProtection="1">
      <alignment vertical="center" wrapText="1"/>
      <protection hidden="1"/>
    </xf>
    <xf numFmtId="0" fontId="0" fillId="0" borderId="52" xfId="0" applyBorder="1" applyAlignment="1" applyProtection="1">
      <alignment vertical="center" wrapText="1"/>
      <protection hidden="1"/>
    </xf>
    <xf numFmtId="0" fontId="0" fillId="0" borderId="24" xfId="0" applyFill="1" applyBorder="1" applyAlignment="1" applyProtection="1">
      <alignment horizontal="center" vertical="center" wrapText="1"/>
      <protection hidden="1"/>
    </xf>
    <xf numFmtId="0" fontId="0" fillId="0" borderId="22" xfId="0" applyFill="1" applyBorder="1" applyAlignment="1" applyProtection="1">
      <alignment horizontal="center" vertical="center" wrapText="1"/>
      <protection hidden="1"/>
    </xf>
    <xf numFmtId="0" fontId="0" fillId="0" borderId="23" xfId="0" applyFill="1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5" fontId="0" fillId="0" borderId="24" xfId="0" applyNumberFormat="1" applyBorder="1" applyAlignment="1" applyProtection="1">
      <alignment horizontal="center" vertical="center" wrapText="1"/>
      <protection hidden="1"/>
    </xf>
    <xf numFmtId="5" fontId="0" fillId="0" borderId="22" xfId="0" applyNumberFormat="1" applyBorder="1" applyAlignment="1" applyProtection="1">
      <alignment horizontal="center" vertical="center" wrapText="1"/>
      <protection hidden="1"/>
    </xf>
    <xf numFmtId="5" fontId="0" fillId="0" borderId="50" xfId="0" applyNumberFormat="1" applyBorder="1" applyAlignment="1" applyProtection="1">
      <alignment horizontal="center" vertical="center" wrapText="1"/>
      <protection hidden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40" xfId="0" applyBorder="1" applyAlignment="1" applyProtection="1">
      <alignment horizontal="center" vertical="center" wrapText="1"/>
      <protection hidden="1"/>
    </xf>
    <xf numFmtId="0" fontId="0" fillId="0" borderId="41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43" xfId="0" applyBorder="1" applyAlignment="1" applyProtection="1">
      <alignment horizontal="center" vertical="center" wrapText="1"/>
      <protection locked="0"/>
    </xf>
    <xf numFmtId="0" fontId="0" fillId="0" borderId="44" xfId="0" applyBorder="1" applyAlignment="1" applyProtection="1">
      <alignment horizontal="center" vertical="center" wrapText="1"/>
      <protection locked="0"/>
    </xf>
    <xf numFmtId="0" fontId="0" fillId="0" borderId="45" xfId="0" applyBorder="1" applyAlignment="1" applyProtection="1">
      <alignment horizontal="center" vertical="center" wrapText="1"/>
      <protection locked="0"/>
    </xf>
    <xf numFmtId="0" fontId="0" fillId="0" borderId="51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53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5" fontId="0" fillId="0" borderId="46" xfId="0" applyNumberFormat="1" applyBorder="1" applyAlignment="1" applyProtection="1">
      <alignment horizontal="center" vertical="center" wrapText="1"/>
      <protection hidden="1"/>
    </xf>
    <xf numFmtId="5" fontId="0" fillId="0" borderId="44" xfId="0" applyNumberFormat="1" applyBorder="1" applyAlignment="1" applyProtection="1">
      <alignment horizontal="center" vertical="center" wrapText="1"/>
      <protection hidden="1"/>
    </xf>
    <xf numFmtId="5" fontId="0" fillId="0" borderId="45" xfId="0" applyNumberFormat="1" applyBorder="1" applyAlignment="1" applyProtection="1">
      <alignment horizontal="center" vertical="center" wrapText="1"/>
      <protection hidden="1"/>
    </xf>
    <xf numFmtId="0" fontId="0" fillId="0" borderId="28" xfId="0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0" fillId="0" borderId="46" xfId="0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5" fontId="0" fillId="0" borderId="47" xfId="0" applyNumberFormat="1" applyBorder="1" applyAlignment="1" applyProtection="1">
      <alignment horizontal="center" vertical="center" wrapText="1"/>
      <protection hidden="1"/>
    </xf>
    <xf numFmtId="5" fontId="0" fillId="0" borderId="41" xfId="0" applyNumberFormat="1" applyBorder="1" applyAlignment="1" applyProtection="1">
      <alignment horizontal="center" vertical="center" wrapText="1"/>
      <protection hidden="1"/>
    </xf>
    <xf numFmtId="5" fontId="0" fillId="0" borderId="48" xfId="0" applyNumberFormat="1" applyBorder="1" applyAlignment="1" applyProtection="1">
      <alignment horizontal="center" vertical="center" wrapText="1"/>
      <protection hidden="1"/>
    </xf>
    <xf numFmtId="5" fontId="0" fillId="0" borderId="47" xfId="0" applyNumberFormat="1" applyBorder="1" applyAlignment="1" applyProtection="1">
      <alignment horizontal="right" vertical="center" wrapText="1"/>
      <protection hidden="1"/>
    </xf>
    <xf numFmtId="5" fontId="0" fillId="0" borderId="41" xfId="0" applyNumberFormat="1" applyBorder="1" applyAlignment="1" applyProtection="1">
      <alignment horizontal="right" vertical="center" wrapText="1"/>
      <protection hidden="1"/>
    </xf>
    <xf numFmtId="0" fontId="15" fillId="3" borderId="28" xfId="0" applyFont="1" applyFill="1" applyBorder="1" applyAlignment="1" applyProtection="1">
      <alignment horizontal="center" vertical="center" wrapText="1" shrinkToFit="1"/>
      <protection hidden="1"/>
    </xf>
    <xf numFmtId="0" fontId="0" fillId="3" borderId="0" xfId="0" applyFill="1" applyBorder="1" applyAlignment="1" applyProtection="1">
      <alignment horizontal="center" vertical="center" wrapText="1" shrinkToFit="1"/>
      <protection hidden="1"/>
    </xf>
    <xf numFmtId="0" fontId="0" fillId="3" borderId="27" xfId="0" applyFill="1" applyBorder="1" applyAlignment="1" applyProtection="1">
      <alignment horizontal="center" vertical="center" wrapText="1" shrinkToFit="1"/>
      <protection hidden="1"/>
    </xf>
    <xf numFmtId="5" fontId="0" fillId="0" borderId="24" xfId="0" applyNumberFormat="1" applyFont="1" applyFill="1" applyBorder="1" applyAlignment="1" applyProtection="1">
      <alignment horizontal="center" vertical="center" wrapText="1"/>
      <protection hidden="1"/>
    </xf>
    <xf numFmtId="5" fontId="0" fillId="0" borderId="22" xfId="0" applyNumberFormat="1" applyFont="1" applyFill="1" applyBorder="1" applyAlignment="1" applyProtection="1">
      <alignment horizontal="center" vertical="center" wrapText="1"/>
      <protection hidden="1"/>
    </xf>
    <xf numFmtId="5" fontId="0" fillId="0" borderId="50" xfId="0" applyNumberFormat="1" applyFont="1" applyFill="1" applyBorder="1" applyAlignment="1" applyProtection="1">
      <alignment horizontal="center" vertical="center" wrapText="1"/>
      <protection hidden="1"/>
    </xf>
    <xf numFmtId="5" fontId="4" fillId="0" borderId="54" xfId="0" applyNumberFormat="1" applyFont="1" applyFill="1" applyBorder="1" applyAlignment="1" applyProtection="1">
      <alignment vertical="center" wrapText="1"/>
      <protection locked="0"/>
    </xf>
    <xf numFmtId="5" fontId="4" fillId="0" borderId="51" xfId="0" applyNumberFormat="1" applyFont="1" applyFill="1" applyBorder="1" applyAlignment="1" applyProtection="1">
      <alignment vertical="center" wrapText="1"/>
      <protection locked="0"/>
    </xf>
    <xf numFmtId="0" fontId="10" fillId="0" borderId="22" xfId="0" applyFont="1" applyBorder="1" applyAlignment="1" applyProtection="1">
      <alignment horizontal="left" vertical="top" wrapText="1"/>
      <protection hidden="1"/>
    </xf>
    <xf numFmtId="0" fontId="10" fillId="0" borderId="25" xfId="0" applyFont="1" applyBorder="1" applyAlignment="1" applyProtection="1">
      <alignment horizontal="left" vertical="top" wrapText="1"/>
      <protection hidden="1"/>
    </xf>
    <xf numFmtId="0" fontId="10" fillId="0" borderId="0" xfId="0" applyFont="1" applyBorder="1" applyAlignment="1" applyProtection="1">
      <alignment horizontal="left" vertical="top" wrapText="1"/>
      <protection hidden="1"/>
    </xf>
    <xf numFmtId="0" fontId="10" fillId="0" borderId="29" xfId="0" applyFont="1" applyBorder="1" applyAlignment="1" applyProtection="1">
      <alignment horizontal="left" vertical="top" wrapText="1"/>
      <protection hidden="1"/>
    </xf>
    <xf numFmtId="0" fontId="10" fillId="0" borderId="10" xfId="0" applyFont="1" applyBorder="1" applyAlignment="1" applyProtection="1">
      <alignment horizontal="left" vertical="top" wrapText="1"/>
      <protection hidden="1"/>
    </xf>
    <xf numFmtId="0" fontId="10" fillId="0" borderId="11" xfId="0" applyFont="1" applyBorder="1" applyAlignment="1" applyProtection="1">
      <alignment horizontal="left" vertical="top" wrapText="1"/>
      <protection hidden="1"/>
    </xf>
    <xf numFmtId="0" fontId="0" fillId="3" borderId="9" xfId="0" applyFill="1" applyBorder="1" applyAlignment="1" applyProtection="1">
      <alignment horizontal="center" vertical="center" wrapText="1"/>
      <protection locked="0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0" fillId="3" borderId="20" xfId="0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55" xfId="0" applyBorder="1" applyAlignment="1" applyProtection="1">
      <alignment horizontal="center" vertical="center" wrapText="1"/>
      <protection hidden="1"/>
    </xf>
    <xf numFmtId="0" fontId="0" fillId="0" borderId="56" xfId="0" applyBorder="1" applyAlignment="1" applyProtection="1">
      <alignment horizontal="center" vertical="center" wrapText="1"/>
      <protection hidden="1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177" fontId="0" fillId="0" borderId="12" xfId="0" applyNumberFormat="1" applyBorder="1" applyAlignment="1" applyProtection="1">
      <alignment horizontal="center" vertical="center" wrapText="1"/>
      <protection locked="0"/>
    </xf>
    <xf numFmtId="177" fontId="0" fillId="0" borderId="8" xfId="0" applyNumberFormat="1" applyBorder="1" applyAlignment="1" applyProtection="1">
      <alignment horizontal="center" vertical="center" wrapText="1"/>
      <protection locked="0"/>
    </xf>
    <xf numFmtId="177" fontId="0" fillId="0" borderId="59" xfId="0" applyNumberFormat="1" applyBorder="1" applyAlignment="1" applyProtection="1">
      <alignment horizontal="center" vertical="center" wrapText="1"/>
      <protection locked="0"/>
    </xf>
    <xf numFmtId="0" fontId="0" fillId="0" borderId="60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5" fontId="0" fillId="0" borderId="12" xfId="0" applyNumberFormat="1" applyBorder="1" applyAlignment="1" applyProtection="1">
      <alignment horizontal="center" vertical="center" wrapText="1"/>
      <protection hidden="1"/>
    </xf>
    <xf numFmtId="5" fontId="0" fillId="0" borderId="8" xfId="0" applyNumberFormat="1" applyBorder="1" applyAlignment="1" applyProtection="1">
      <alignment horizontal="center" vertical="center" wrapText="1"/>
      <protection hidden="1"/>
    </xf>
    <xf numFmtId="5" fontId="0" fillId="0" borderId="59" xfId="0" applyNumberFormat="1" applyBorder="1" applyAlignment="1" applyProtection="1">
      <alignment horizontal="center" vertical="center" wrapText="1"/>
      <protection hidden="1"/>
    </xf>
    <xf numFmtId="0" fontId="16" fillId="3" borderId="14" xfId="0" applyFont="1" applyFill="1" applyBorder="1" applyAlignment="1">
      <alignment horizontal="left" vertical="top" wrapText="1"/>
    </xf>
    <xf numFmtId="0" fontId="16" fillId="3" borderId="15" xfId="0" applyFont="1" applyFill="1" applyBorder="1" applyAlignment="1">
      <alignment horizontal="left" vertical="top" wrapText="1"/>
    </xf>
    <xf numFmtId="0" fontId="16" fillId="3" borderId="61" xfId="0" applyFont="1" applyFill="1" applyBorder="1" applyAlignment="1">
      <alignment horizontal="left" vertical="top" wrapText="1"/>
    </xf>
    <xf numFmtId="0" fontId="0" fillId="3" borderId="62" xfId="0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0" fontId="0" fillId="3" borderId="63" xfId="0" applyFill="1" applyBorder="1" applyAlignment="1">
      <alignment vertical="center" wrapText="1"/>
    </xf>
    <xf numFmtId="0" fontId="2" fillId="3" borderId="16" xfId="0" applyFont="1" applyFill="1" applyBorder="1" applyAlignment="1" applyProtection="1">
      <alignment horizontal="center" vertical="center" wrapText="1"/>
      <protection hidden="1"/>
    </xf>
    <xf numFmtId="0" fontId="2" fillId="3" borderId="15" xfId="0" applyFont="1" applyFill="1" applyBorder="1" applyAlignment="1" applyProtection="1">
      <alignment horizontal="center" vertical="center" wrapText="1"/>
      <protection hidden="1"/>
    </xf>
    <xf numFmtId="0" fontId="2" fillId="3" borderId="63" xfId="0" applyFont="1" applyFill="1" applyBorder="1" applyAlignment="1" applyProtection="1">
      <alignment horizontal="center" vertical="center" wrapText="1"/>
      <protection hidden="1"/>
    </xf>
    <xf numFmtId="0" fontId="17" fillId="3" borderId="16" xfId="0" applyFont="1" applyFill="1" applyBorder="1" applyAlignment="1" applyProtection="1">
      <alignment vertical="center" wrapText="1"/>
      <protection hidden="1"/>
    </xf>
    <xf numFmtId="0" fontId="17" fillId="3" borderId="15" xfId="0" applyFont="1" applyFill="1" applyBorder="1" applyAlignment="1" applyProtection="1">
      <alignment vertical="center" wrapText="1"/>
      <protection hidden="1"/>
    </xf>
    <xf numFmtId="0" fontId="2" fillId="0" borderId="16" xfId="0" applyFont="1" applyFill="1" applyBorder="1" applyAlignment="1" applyProtection="1">
      <alignment vertical="center" wrapText="1"/>
      <protection hidden="1"/>
    </xf>
    <xf numFmtId="0" fontId="2" fillId="0" borderId="15" xfId="0" applyFont="1" applyFill="1" applyBorder="1" applyAlignment="1" applyProtection="1">
      <alignment vertical="center" wrapText="1"/>
      <protection hidden="1"/>
    </xf>
    <xf numFmtId="0" fontId="2" fillId="0" borderId="61" xfId="0" applyFont="1" applyFill="1" applyBorder="1" applyAlignment="1" applyProtection="1">
      <alignment vertical="center" wrapText="1"/>
      <protection hidden="1"/>
    </xf>
    <xf numFmtId="0" fontId="15" fillId="3" borderId="64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0" fontId="15" fillId="3" borderId="33" xfId="0" applyFont="1" applyFill="1" applyBorder="1" applyAlignment="1">
      <alignment vertical="center" wrapText="1"/>
    </xf>
    <xf numFmtId="5" fontId="0" fillId="0" borderId="12" xfId="0" applyNumberFormat="1" applyBorder="1" applyAlignment="1" applyProtection="1">
      <alignment horizontal="right" vertical="center" wrapText="1"/>
      <protection hidden="1"/>
    </xf>
    <xf numFmtId="5" fontId="0" fillId="0" borderId="8" xfId="0" applyNumberFormat="1" applyBorder="1" applyAlignment="1" applyProtection="1">
      <alignment horizontal="right" vertical="center" wrapText="1"/>
      <protection hidden="1"/>
    </xf>
    <xf numFmtId="5" fontId="0" fillId="0" borderId="8" xfId="0" applyNumberFormat="1" applyBorder="1" applyAlignment="1" applyProtection="1">
      <alignment horizontal="left" vertical="center" wrapText="1"/>
      <protection hidden="1"/>
    </xf>
    <xf numFmtId="5" fontId="2" fillId="0" borderId="13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39" xfId="0" applyFont="1" applyBorder="1" applyAlignment="1" applyProtection="1">
      <alignment horizontal="center" vertical="center" wrapText="1"/>
      <protection hidden="1"/>
    </xf>
    <xf numFmtId="0" fontId="0" fillId="0" borderId="48" xfId="0" applyBorder="1" applyAlignment="1" applyProtection="1">
      <alignment horizontal="left" vertical="center" wrapText="1"/>
      <protection hidden="1"/>
    </xf>
    <xf numFmtId="5" fontId="2" fillId="0" borderId="142" xfId="0" applyNumberFormat="1" applyFont="1" applyBorder="1" applyAlignment="1" applyProtection="1">
      <alignment horizontal="center" vertical="center" wrapText="1"/>
      <protection hidden="1"/>
    </xf>
    <xf numFmtId="0" fontId="2" fillId="0" borderId="142" xfId="0" applyFont="1" applyBorder="1" applyAlignment="1" applyProtection="1">
      <alignment horizontal="center" vertical="center" wrapText="1"/>
      <protection hidden="1"/>
    </xf>
    <xf numFmtId="0" fontId="0" fillId="0" borderId="41" xfId="0" applyBorder="1" applyAlignment="1" applyProtection="1">
      <alignment horizontal="right" vertical="center" wrapText="1"/>
      <protection hidden="1"/>
    </xf>
    <xf numFmtId="0" fontId="0" fillId="0" borderId="145" xfId="0" applyBorder="1" applyAlignment="1" applyProtection="1">
      <alignment horizontal="center" vertical="center" wrapText="1"/>
      <protection hidden="1"/>
    </xf>
    <xf numFmtId="0" fontId="0" fillId="0" borderId="142" xfId="0" applyBorder="1" applyAlignment="1" applyProtection="1">
      <alignment horizontal="center" vertical="center" wrapText="1"/>
      <protection hidden="1"/>
    </xf>
    <xf numFmtId="0" fontId="0" fillId="0" borderId="146" xfId="0" applyBorder="1" applyAlignment="1" applyProtection="1">
      <alignment horizontal="center" vertical="center" wrapText="1"/>
      <protection hidden="1"/>
    </xf>
    <xf numFmtId="0" fontId="8" fillId="0" borderId="0" xfId="0" applyFont="1" applyFill="1" applyAlignment="1" applyProtection="1">
      <alignment horizontal="center" vertical="center" shrinkToFit="1"/>
      <protection hidden="1"/>
    </xf>
    <xf numFmtId="0" fontId="7" fillId="0" borderId="0" xfId="0" applyFont="1" applyAlignment="1" applyProtection="1">
      <alignment horizontal="center" vertical="center" shrinkToFit="1"/>
      <protection hidden="1"/>
    </xf>
    <xf numFmtId="0" fontId="22" fillId="0" borderId="0" xfId="0" applyFont="1" applyFill="1" applyAlignment="1" applyProtection="1">
      <alignment horizontal="left" vertical="center" shrinkToFit="1"/>
      <protection hidden="1"/>
    </xf>
    <xf numFmtId="0" fontId="23" fillId="0" borderId="0" xfId="0" applyFont="1" applyAlignment="1" applyProtection="1">
      <alignment horizontal="left" vertical="center" shrinkToFit="1"/>
      <protection hidden="1"/>
    </xf>
    <xf numFmtId="0" fontId="0" fillId="0" borderId="140" xfId="0" applyBorder="1" applyAlignment="1" applyProtection="1">
      <alignment horizontal="center" vertical="center" wrapText="1"/>
      <protection hidden="1"/>
    </xf>
    <xf numFmtId="0" fontId="0" fillId="0" borderId="137" xfId="0" applyBorder="1" applyAlignment="1" applyProtection="1">
      <alignment horizontal="center" vertical="center" wrapText="1"/>
      <protection hidden="1"/>
    </xf>
    <xf numFmtId="5" fontId="2" fillId="0" borderId="46" xfId="0" applyNumberFormat="1" applyFont="1" applyBorder="1" applyAlignment="1" applyProtection="1">
      <alignment horizontal="center" vertical="center" wrapText="1"/>
      <protection hidden="1"/>
    </xf>
    <xf numFmtId="5" fontId="2" fillId="0" borderId="44" xfId="0" applyNumberFormat="1" applyFont="1" applyBorder="1" applyAlignment="1" applyProtection="1">
      <alignment horizontal="center" vertical="center" wrapText="1"/>
      <protection hidden="1"/>
    </xf>
    <xf numFmtId="5" fontId="2" fillId="0" borderId="49" xfId="0" applyNumberFormat="1" applyFont="1" applyBorder="1" applyAlignment="1" applyProtection="1">
      <alignment horizontal="center" vertical="center" wrapText="1"/>
      <protection hidden="1"/>
    </xf>
    <xf numFmtId="5" fontId="2" fillId="0" borderId="9" xfId="0" applyNumberFormat="1" applyFont="1" applyBorder="1" applyAlignment="1" applyProtection="1">
      <alignment horizontal="center" vertical="center" wrapText="1"/>
      <protection hidden="1"/>
    </xf>
    <xf numFmtId="5" fontId="2" fillId="0" borderId="10" xfId="0" applyNumberFormat="1" applyFont="1" applyBorder="1" applyAlignment="1" applyProtection="1">
      <alignment horizontal="center" vertical="center" wrapText="1"/>
      <protection hidden="1"/>
    </xf>
    <xf numFmtId="5" fontId="2" fillId="0" borderId="11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Fill="1" applyAlignment="1" applyProtection="1">
      <alignment horizontal="left" shrinkToFit="1"/>
      <protection locked="0"/>
    </xf>
    <xf numFmtId="0" fontId="7" fillId="0" borderId="0" xfId="0" applyFont="1" applyAlignment="1" applyProtection="1">
      <alignment horizontal="left" shrinkToFit="1"/>
      <protection locked="0"/>
    </xf>
    <xf numFmtId="0" fontId="21" fillId="0" borderId="0" xfId="0" applyFont="1" applyFill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8" fillId="0" borderId="0" xfId="0" applyFont="1" applyFill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22" fillId="0" borderId="0" xfId="0" applyFont="1" applyFill="1" applyAlignment="1" applyProtection="1">
      <alignment horizontal="left" vertical="center" shrinkToFit="1"/>
      <protection locked="0"/>
    </xf>
    <xf numFmtId="0" fontId="23" fillId="0" borderId="0" xfId="0" applyFont="1" applyAlignment="1" applyProtection="1">
      <alignment horizontal="left" vertical="center" shrinkToFit="1"/>
      <protection locked="0"/>
    </xf>
    <xf numFmtId="0" fontId="22" fillId="0" borderId="0" xfId="0" applyFont="1" applyFill="1" applyAlignment="1" applyProtection="1">
      <alignment horizontal="left" wrapText="1"/>
      <protection hidden="1"/>
    </xf>
    <xf numFmtId="0" fontId="23" fillId="0" borderId="0" xfId="0" applyFont="1" applyAlignment="1" applyProtection="1">
      <alignment horizontal="left" wrapText="1"/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9" fillId="0" borderId="0" xfId="0" applyFont="1" applyFill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horizontal="left" shrinkToFit="1"/>
      <protection hidden="1"/>
    </xf>
    <xf numFmtId="0" fontId="7" fillId="0" borderId="0" xfId="0" applyFont="1" applyAlignment="1" applyProtection="1">
      <alignment horizontal="left" shrinkToFi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Border="1" applyAlignment="1">
      <alignment horizontal="center" vertical="center" wrapText="1"/>
    </xf>
    <xf numFmtId="0" fontId="0" fillId="0" borderId="38" xfId="0" applyFill="1" applyBorder="1" applyAlignment="1" applyProtection="1">
      <alignment horizontal="center" vertical="center" wrapText="1"/>
      <protection hidden="1"/>
    </xf>
    <xf numFmtId="0" fontId="0" fillId="0" borderId="35" xfId="0" applyFill="1" applyBorder="1" applyAlignment="1" applyProtection="1">
      <alignment horizontal="center" vertical="center" wrapText="1"/>
      <protection hidden="1"/>
    </xf>
    <xf numFmtId="0" fontId="0" fillId="3" borderId="38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0" fillId="3" borderId="39" xfId="0" applyFill="1" applyBorder="1" applyAlignment="1">
      <alignment horizontal="center" vertical="center" wrapText="1"/>
    </xf>
    <xf numFmtId="0" fontId="0" fillId="3" borderId="72" xfId="0" applyFill="1" applyBorder="1" applyAlignment="1">
      <alignment horizontal="center" vertical="center" wrapText="1"/>
    </xf>
    <xf numFmtId="0" fontId="0" fillId="3" borderId="73" xfId="0" applyFill="1" applyBorder="1" applyAlignment="1">
      <alignment horizontal="center" vertical="center" wrapText="1"/>
    </xf>
    <xf numFmtId="0" fontId="0" fillId="3" borderId="75" xfId="0" applyFill="1" applyBorder="1" applyAlignment="1">
      <alignment horizontal="center" vertical="center" wrapText="1"/>
    </xf>
    <xf numFmtId="5" fontId="0" fillId="0" borderId="76" xfId="0" applyNumberFormat="1" applyBorder="1" applyAlignment="1" applyProtection="1">
      <alignment horizontal="center" vertical="center" wrapText="1"/>
      <protection hidden="1"/>
    </xf>
    <xf numFmtId="5" fontId="0" fillId="0" borderId="77" xfId="0" applyNumberFormat="1" applyBorder="1" applyAlignment="1" applyProtection="1">
      <alignment horizontal="center" vertical="center" wrapText="1"/>
      <protection hidden="1"/>
    </xf>
    <xf numFmtId="5" fontId="0" fillId="0" borderId="78" xfId="0" applyNumberFormat="1" applyBorder="1" applyAlignment="1" applyProtection="1">
      <alignment horizontal="center" vertical="center" wrapText="1"/>
      <protection hidden="1"/>
    </xf>
    <xf numFmtId="0" fontId="0" fillId="3" borderId="76" xfId="0" applyFill="1" applyBorder="1" applyAlignment="1">
      <alignment horizontal="center" vertical="center" wrapText="1"/>
    </xf>
    <xf numFmtId="0" fontId="0" fillId="3" borderId="77" xfId="0" applyFill="1" applyBorder="1" applyAlignment="1">
      <alignment horizontal="center" vertical="center" wrapText="1"/>
    </xf>
    <xf numFmtId="0" fontId="0" fillId="3" borderId="79" xfId="0" applyFill="1" applyBorder="1" applyAlignment="1">
      <alignment horizontal="center" vertical="center" wrapText="1"/>
    </xf>
    <xf numFmtId="0" fontId="0" fillId="0" borderId="50" xfId="0" applyBorder="1" applyAlignment="1" applyProtection="1">
      <alignment horizontal="center" vertical="center" wrapText="1"/>
      <protection hidden="1"/>
    </xf>
    <xf numFmtId="0" fontId="0" fillId="0" borderId="52" xfId="0" applyBorder="1" applyAlignment="1" applyProtection="1">
      <alignment horizontal="center" vertical="center" wrapText="1"/>
      <protection hidden="1"/>
    </xf>
    <xf numFmtId="5" fontId="0" fillId="0" borderId="54" xfId="0" applyNumberFormat="1" applyBorder="1" applyAlignment="1" applyProtection="1">
      <alignment horizontal="center" vertical="center" wrapText="1"/>
      <protection hidden="1"/>
    </xf>
    <xf numFmtId="5" fontId="0" fillId="0" borderId="23" xfId="0" applyNumberFormat="1" applyBorder="1" applyAlignment="1" applyProtection="1">
      <alignment horizontal="center" vertical="center" wrapText="1"/>
      <protection hidden="1"/>
    </xf>
    <xf numFmtId="0" fontId="0" fillId="0" borderId="53" xfId="0" applyBorder="1" applyAlignment="1" applyProtection="1">
      <alignment horizontal="center" vertical="center" wrapText="1"/>
      <protection hidden="1"/>
    </xf>
    <xf numFmtId="5" fontId="0" fillId="0" borderId="22" xfId="0" applyNumberFormat="1" applyFont="1" applyBorder="1" applyAlignment="1" applyProtection="1">
      <alignment horizontal="center" vertical="center" wrapText="1"/>
      <protection hidden="1"/>
    </xf>
    <xf numFmtId="5" fontId="0" fillId="0" borderId="23" xfId="0" applyNumberFormat="1" applyFont="1" applyBorder="1" applyAlignment="1" applyProtection="1">
      <alignment horizontal="center" vertical="center" wrapText="1"/>
      <protection hidden="1"/>
    </xf>
    <xf numFmtId="5" fontId="0" fillId="0" borderId="80" xfId="0" applyNumberFormat="1" applyBorder="1" applyAlignment="1" applyProtection="1">
      <alignment horizontal="center" vertical="center" wrapText="1"/>
      <protection hidden="1"/>
    </xf>
    <xf numFmtId="5" fontId="0" fillId="0" borderId="81" xfId="0" applyNumberFormat="1" applyBorder="1" applyAlignment="1" applyProtection="1">
      <alignment horizontal="center" vertical="center" wrapText="1"/>
      <protection hidden="1"/>
    </xf>
    <xf numFmtId="5" fontId="0" fillId="0" borderId="82" xfId="0" applyNumberFormat="1" applyBorder="1" applyAlignment="1" applyProtection="1">
      <alignment horizontal="center" vertical="center" wrapText="1"/>
      <protection hidden="1"/>
    </xf>
    <xf numFmtId="0" fontId="0" fillId="0" borderId="26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67" xfId="0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52" xfId="0" applyBorder="1" applyAlignment="1" applyProtection="1">
      <alignment horizontal="center" vertical="center"/>
      <protection hidden="1"/>
    </xf>
    <xf numFmtId="5" fontId="0" fillId="0" borderId="43" xfId="0" applyNumberFormat="1" applyBorder="1" applyAlignment="1" applyProtection="1">
      <alignment horizontal="center" vertical="center" wrapText="1"/>
      <protection hidden="1"/>
    </xf>
    <xf numFmtId="5" fontId="0" fillId="0" borderId="44" xfId="0" applyNumberFormat="1" applyFont="1" applyBorder="1" applyAlignment="1" applyProtection="1">
      <alignment horizontal="center" vertical="center" wrapText="1"/>
      <protection hidden="1"/>
    </xf>
    <xf numFmtId="5" fontId="0" fillId="0" borderId="45" xfId="0" applyNumberFormat="1" applyFont="1" applyBorder="1" applyAlignment="1" applyProtection="1">
      <alignment horizontal="center" vertical="center" wrapText="1"/>
      <protection hidden="1"/>
    </xf>
    <xf numFmtId="5" fontId="0" fillId="0" borderId="72" xfId="0" applyNumberFormat="1" applyBorder="1" applyAlignment="1" applyProtection="1">
      <alignment horizontal="center" vertical="center" wrapText="1"/>
      <protection hidden="1"/>
    </xf>
    <xf numFmtId="5" fontId="0" fillId="0" borderId="73" xfId="0" applyNumberFormat="1" applyBorder="1" applyAlignment="1" applyProtection="1">
      <alignment horizontal="center" vertical="center" wrapText="1"/>
      <protection hidden="1"/>
    </xf>
    <xf numFmtId="5" fontId="0" fillId="0" borderId="74" xfId="0" applyNumberFormat="1" applyBorder="1" applyAlignment="1" applyProtection="1">
      <alignment horizontal="center" vertical="center" wrapText="1"/>
      <protection hidden="1"/>
    </xf>
    <xf numFmtId="0" fontId="0" fillId="3" borderId="80" xfId="0" applyFill="1" applyBorder="1" applyAlignment="1">
      <alignment horizontal="center" vertical="center" wrapText="1"/>
    </xf>
    <xf numFmtId="0" fontId="0" fillId="3" borderId="81" xfId="0" applyFill="1" applyBorder="1" applyAlignment="1">
      <alignment horizontal="center" vertical="center" wrapText="1"/>
    </xf>
    <xf numFmtId="0" fontId="0" fillId="3" borderId="83" xfId="0" applyFill="1" applyBorder="1" applyAlignment="1">
      <alignment horizontal="center" vertical="center" wrapText="1"/>
    </xf>
    <xf numFmtId="0" fontId="0" fillId="0" borderId="97" xfId="0" applyBorder="1" applyAlignment="1" applyProtection="1">
      <alignment horizontal="center" vertical="center" wrapText="1"/>
      <protection hidden="1"/>
    </xf>
    <xf numFmtId="0" fontId="0" fillId="0" borderId="99" xfId="0" applyBorder="1" applyAlignment="1" applyProtection="1">
      <alignment horizontal="center" vertical="center" wrapText="1"/>
      <protection hidden="1"/>
    </xf>
    <xf numFmtId="0" fontId="0" fillId="0" borderId="101" xfId="0" applyBorder="1" applyAlignment="1" applyProtection="1">
      <alignment horizontal="center" vertical="center" wrapText="1"/>
      <protection hidden="1"/>
    </xf>
    <xf numFmtId="0" fontId="0" fillId="0" borderId="107" xfId="0" applyBorder="1" applyAlignment="1" applyProtection="1">
      <alignment horizontal="center" vertical="center" wrapText="1"/>
      <protection hidden="1"/>
    </xf>
    <xf numFmtId="0" fontId="0" fillId="0" borderId="103" xfId="0" applyBorder="1" applyAlignment="1" applyProtection="1">
      <alignment horizontal="center" vertical="center" wrapText="1"/>
      <protection hidden="1"/>
    </xf>
    <xf numFmtId="0" fontId="0" fillId="0" borderId="104" xfId="0" applyBorder="1" applyAlignment="1" applyProtection="1">
      <alignment horizontal="center" vertical="center" wrapText="1"/>
      <protection hidden="1"/>
    </xf>
    <xf numFmtId="0" fontId="0" fillId="0" borderId="105" xfId="0" applyBorder="1" applyAlignment="1" applyProtection="1">
      <alignment horizontal="center" vertical="center" wrapText="1"/>
      <protection hidden="1"/>
    </xf>
    <xf numFmtId="0" fontId="10" fillId="0" borderId="106" xfId="0" applyFont="1" applyBorder="1" applyAlignment="1" applyProtection="1">
      <alignment horizontal="center" vertical="center" wrapText="1"/>
      <protection hidden="1"/>
    </xf>
    <xf numFmtId="0" fontId="10" fillId="0" borderId="104" xfId="0" applyFont="1" applyBorder="1" applyAlignment="1" applyProtection="1">
      <alignment horizontal="center" vertical="center" wrapText="1"/>
      <protection hidden="1"/>
    </xf>
    <xf numFmtId="0" fontId="10" fillId="0" borderId="105" xfId="0" applyFont="1" applyBorder="1" applyAlignment="1" applyProtection="1">
      <alignment horizontal="center" vertical="center" wrapText="1"/>
      <protection hidden="1"/>
    </xf>
    <xf numFmtId="0" fontId="0" fillId="0" borderId="106" xfId="0" applyBorder="1" applyAlignment="1" applyProtection="1">
      <alignment horizontal="center" vertical="center" wrapText="1"/>
      <protection hidden="1"/>
    </xf>
    <xf numFmtId="0" fontId="0" fillId="3" borderId="85" xfId="0" applyFill="1" applyBorder="1" applyAlignment="1">
      <alignment horizontal="center" vertical="center"/>
    </xf>
    <xf numFmtId="0" fontId="0" fillId="3" borderId="86" xfId="0" applyFill="1" applyBorder="1" applyAlignment="1">
      <alignment horizontal="center" vertical="center"/>
    </xf>
    <xf numFmtId="0" fontId="0" fillId="3" borderId="88" xfId="0" applyFill="1" applyBorder="1" applyAlignment="1">
      <alignment horizontal="center" vertical="center"/>
    </xf>
    <xf numFmtId="0" fontId="0" fillId="3" borderId="89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5" fontId="0" fillId="3" borderId="90" xfId="0" applyNumberFormat="1" applyFill="1" applyBorder="1" applyAlignment="1" applyProtection="1">
      <alignment horizontal="center" vertical="center" wrapText="1"/>
      <protection hidden="1"/>
    </xf>
    <xf numFmtId="5" fontId="0" fillId="3" borderId="91" xfId="0" applyNumberFormat="1" applyFill="1" applyBorder="1" applyAlignment="1" applyProtection="1">
      <alignment horizontal="center" vertical="center" wrapText="1"/>
      <protection hidden="1"/>
    </xf>
    <xf numFmtId="5" fontId="0" fillId="3" borderId="93" xfId="0" applyNumberFormat="1" applyFill="1" applyBorder="1" applyAlignment="1" applyProtection="1">
      <alignment horizontal="center" vertical="center" wrapText="1"/>
      <protection hidden="1"/>
    </xf>
    <xf numFmtId="5" fontId="0" fillId="3" borderId="94" xfId="0" applyNumberFormat="1" applyFill="1" applyBorder="1" applyAlignment="1" applyProtection="1">
      <alignment horizontal="center" vertical="center" wrapText="1"/>
      <protection hidden="1"/>
    </xf>
    <xf numFmtId="0" fontId="2" fillId="3" borderId="91" xfId="0" applyNumberFormat="1" applyFont="1" applyFill="1" applyBorder="1" applyAlignment="1">
      <alignment horizontal="center" vertical="center" wrapText="1"/>
    </xf>
    <xf numFmtId="0" fontId="2" fillId="3" borderId="94" xfId="0" applyNumberFormat="1" applyFont="1" applyFill="1" applyBorder="1" applyAlignment="1">
      <alignment horizontal="center" vertical="center" wrapText="1"/>
    </xf>
    <xf numFmtId="0" fontId="0" fillId="3" borderId="91" xfId="0" applyFill="1" applyBorder="1" applyAlignment="1">
      <alignment horizontal="center" vertical="center"/>
    </xf>
    <xf numFmtId="0" fontId="0" fillId="3" borderId="94" xfId="0" applyFill="1" applyBorder="1" applyAlignment="1">
      <alignment horizontal="center" vertical="center"/>
    </xf>
    <xf numFmtId="0" fontId="0" fillId="3" borderId="92" xfId="0" applyFill="1" applyBorder="1" applyAlignment="1">
      <alignment horizontal="center" vertical="center"/>
    </xf>
    <xf numFmtId="0" fontId="0" fillId="3" borderId="95" xfId="0" applyFill="1" applyBorder="1" applyAlignment="1">
      <alignment horizontal="center" vertical="center"/>
    </xf>
    <xf numFmtId="0" fontId="0" fillId="5" borderId="21" xfId="0" applyFill="1" applyBorder="1" applyAlignment="1" applyProtection="1">
      <alignment horizontal="center" vertical="center" wrapText="1"/>
      <protection hidden="1"/>
    </xf>
    <xf numFmtId="0" fontId="0" fillId="5" borderId="22" xfId="0" applyFill="1" applyBorder="1" applyAlignment="1" applyProtection="1">
      <alignment horizontal="center" vertical="center" wrapText="1"/>
      <protection hidden="1"/>
    </xf>
    <xf numFmtId="0" fontId="0" fillId="5" borderId="19" xfId="0" applyFill="1" applyBorder="1" applyAlignment="1" applyProtection="1">
      <alignment horizontal="center" vertical="center" wrapText="1"/>
      <protection hidden="1"/>
    </xf>
    <xf numFmtId="0" fontId="0" fillId="5" borderId="10" xfId="0" applyFill="1" applyBorder="1" applyAlignment="1" applyProtection="1">
      <alignment horizontal="center" vertical="center" wrapText="1"/>
      <protection hidden="1"/>
    </xf>
    <xf numFmtId="5" fontId="0" fillId="5" borderId="84" xfId="0" applyNumberFormat="1" applyFill="1" applyBorder="1" applyAlignment="1" applyProtection="1">
      <alignment horizontal="center" vertical="center" wrapText="1"/>
      <protection hidden="1"/>
    </xf>
    <xf numFmtId="5" fontId="0" fillId="5" borderId="85" xfId="0" applyNumberFormat="1" applyFill="1" applyBorder="1" applyAlignment="1" applyProtection="1">
      <alignment horizontal="center" vertical="center" wrapText="1"/>
      <protection hidden="1"/>
    </xf>
    <xf numFmtId="5" fontId="0" fillId="5" borderId="87" xfId="0" applyNumberFormat="1" applyFill="1" applyBorder="1" applyAlignment="1" applyProtection="1">
      <alignment horizontal="center" vertical="center" wrapText="1"/>
      <protection hidden="1"/>
    </xf>
    <xf numFmtId="5" fontId="0" fillId="5" borderId="88" xfId="0" applyNumberFormat="1" applyFill="1" applyBorder="1" applyAlignment="1" applyProtection="1">
      <alignment horizontal="center" vertical="center" wrapText="1"/>
      <protection hidden="1"/>
    </xf>
    <xf numFmtId="5" fontId="0" fillId="5" borderId="85" xfId="0" applyNumberFormat="1" applyFont="1" applyFill="1" applyBorder="1" applyAlignment="1" applyProtection="1">
      <alignment horizontal="center" vertical="center" wrapText="1"/>
      <protection hidden="1"/>
    </xf>
    <xf numFmtId="5" fontId="0" fillId="5" borderId="88" xfId="0" applyNumberFormat="1" applyFont="1" applyFill="1" applyBorder="1" applyAlignment="1" applyProtection="1">
      <alignment horizontal="center" vertical="center" wrapText="1"/>
      <protection hidden="1"/>
    </xf>
    <xf numFmtId="5" fontId="0" fillId="1" borderId="85" xfId="0" applyNumberFormat="1" applyFont="1" applyFill="1" applyBorder="1" applyAlignment="1" applyProtection="1">
      <alignment horizontal="center" vertical="center"/>
      <protection hidden="1"/>
    </xf>
    <xf numFmtId="5" fontId="0" fillId="1" borderId="88" xfId="0" applyNumberFormat="1" applyFont="1" applyFill="1" applyBorder="1" applyAlignment="1" applyProtection="1">
      <alignment horizontal="center" vertical="center"/>
      <protection hidden="1"/>
    </xf>
    <xf numFmtId="0" fontId="0" fillId="0" borderId="96" xfId="0" applyBorder="1" applyAlignment="1" applyProtection="1">
      <alignment horizontal="center" vertical="center" wrapText="1"/>
      <protection hidden="1"/>
    </xf>
    <xf numFmtId="0" fontId="0" fillId="0" borderId="100" xfId="0" applyBorder="1" applyAlignment="1" applyProtection="1">
      <alignment horizontal="center" vertical="center" wrapText="1"/>
      <protection hidden="1"/>
    </xf>
    <xf numFmtId="0" fontId="0" fillId="0" borderId="102" xfId="0" applyBorder="1" applyAlignment="1" applyProtection="1">
      <alignment horizontal="center" vertical="center" wrapText="1"/>
      <protection hidden="1"/>
    </xf>
    <xf numFmtId="0" fontId="0" fillId="0" borderId="98" xfId="0" applyBorder="1" applyAlignment="1" applyProtection="1">
      <alignment horizontal="center" vertical="center" wrapText="1"/>
      <protection hidden="1"/>
    </xf>
    <xf numFmtId="0" fontId="0" fillId="0" borderId="65" xfId="0" applyBorder="1" applyAlignment="1" applyProtection="1">
      <alignment horizontal="center" vertical="center" wrapText="1"/>
      <protection hidden="1"/>
    </xf>
    <xf numFmtId="0" fontId="0" fillId="0" borderId="44" xfId="0" applyBorder="1" applyProtection="1">
      <alignment vertical="center"/>
      <protection hidden="1"/>
    </xf>
    <xf numFmtId="0" fontId="0" fillId="0" borderId="45" xfId="0" applyBorder="1" applyProtection="1">
      <alignment vertical="center"/>
      <protection hidden="1"/>
    </xf>
    <xf numFmtId="0" fontId="0" fillId="0" borderId="19" xfId="0" applyBorder="1" applyProtection="1">
      <alignment vertical="center"/>
      <protection hidden="1"/>
    </xf>
    <xf numFmtId="0" fontId="0" fillId="0" borderId="10" xfId="0" applyBorder="1" applyProtection="1">
      <alignment vertical="center"/>
      <protection hidden="1"/>
    </xf>
    <xf numFmtId="0" fontId="0" fillId="0" borderId="20" xfId="0" applyBorder="1" applyProtection="1">
      <alignment vertical="center"/>
      <protection hidden="1"/>
    </xf>
    <xf numFmtId="0" fontId="0" fillId="0" borderId="72" xfId="0" applyBorder="1" applyAlignment="1" applyProtection="1">
      <alignment horizontal="left" vertical="center" wrapText="1"/>
      <protection hidden="1"/>
    </xf>
    <xf numFmtId="0" fontId="0" fillId="0" borderId="73" xfId="0" applyBorder="1" applyAlignment="1" applyProtection="1">
      <alignment horizontal="left" vertical="center" wrapText="1"/>
      <protection hidden="1"/>
    </xf>
    <xf numFmtId="0" fontId="0" fillId="0" borderId="108" xfId="0" applyBorder="1" applyAlignment="1" applyProtection="1">
      <alignment horizontal="left" vertical="center" wrapText="1"/>
      <protection hidden="1"/>
    </xf>
    <xf numFmtId="0" fontId="2" fillId="0" borderId="109" xfId="0" applyFont="1" applyBorder="1" applyAlignment="1" applyProtection="1">
      <alignment horizontal="center" vertical="center" wrapText="1"/>
      <protection hidden="1"/>
    </xf>
    <xf numFmtId="0" fontId="2" fillId="0" borderId="73" xfId="0" applyFont="1" applyBorder="1" applyAlignment="1" applyProtection="1">
      <alignment horizontal="center" vertical="center" wrapText="1"/>
      <protection hidden="1"/>
    </xf>
    <xf numFmtId="0" fontId="2" fillId="0" borderId="74" xfId="0" applyFont="1" applyBorder="1" applyAlignment="1" applyProtection="1">
      <alignment horizontal="center" vertical="center" wrapText="1"/>
      <protection hidden="1"/>
    </xf>
    <xf numFmtId="0" fontId="0" fillId="3" borderId="46" xfId="0" applyFill="1" applyBorder="1" applyAlignment="1" applyProtection="1">
      <alignment horizontal="center" vertical="center" wrapText="1"/>
      <protection hidden="1"/>
    </xf>
    <xf numFmtId="0" fontId="0" fillId="3" borderId="44" xfId="0" applyFill="1" applyBorder="1" applyAlignment="1" applyProtection="1">
      <alignment horizontal="center" vertical="center" wrapText="1"/>
      <protection hidden="1"/>
    </xf>
    <xf numFmtId="0" fontId="0" fillId="3" borderId="45" xfId="0" applyFill="1" applyBorder="1" applyAlignment="1" applyProtection="1">
      <alignment horizontal="center" vertical="center" wrapText="1"/>
      <protection hidden="1"/>
    </xf>
    <xf numFmtId="0" fontId="0" fillId="3" borderId="9" xfId="0" applyFill="1" applyBorder="1" applyAlignment="1" applyProtection="1">
      <alignment horizontal="center" vertical="center" wrapText="1"/>
      <protection hidden="1"/>
    </xf>
    <xf numFmtId="0" fontId="0" fillId="3" borderId="10" xfId="0" applyFill="1" applyBorder="1" applyAlignment="1" applyProtection="1">
      <alignment horizontal="center" vertical="center" wrapText="1"/>
      <protection hidden="1"/>
    </xf>
    <xf numFmtId="0" fontId="0" fillId="3" borderId="20" xfId="0" applyFill="1" applyBorder="1" applyAlignment="1" applyProtection="1">
      <alignment horizontal="center" vertical="center" wrapText="1"/>
      <protection hidden="1"/>
    </xf>
    <xf numFmtId="0" fontId="0" fillId="3" borderId="28" xfId="0" applyFill="1" applyBorder="1" applyAlignment="1" applyProtection="1">
      <alignment horizontal="center" vertical="center" wrapText="1"/>
      <protection hidden="1"/>
    </xf>
    <xf numFmtId="0" fontId="0" fillId="3" borderId="0" xfId="0" applyFill="1" applyBorder="1" applyAlignment="1" applyProtection="1">
      <alignment horizontal="center" vertical="center" wrapText="1"/>
      <protection hidden="1"/>
    </xf>
    <xf numFmtId="0" fontId="0" fillId="3" borderId="27" xfId="0" applyFill="1" applyBorder="1" applyAlignment="1" applyProtection="1">
      <alignment horizontal="center" vertical="center" wrapText="1"/>
      <protection hidden="1"/>
    </xf>
    <xf numFmtId="0" fontId="0" fillId="3" borderId="32" xfId="0" applyFill="1" applyBorder="1" applyAlignment="1" applyProtection="1">
      <alignment horizontal="center" vertical="center" wrapText="1"/>
      <protection hidden="1"/>
    </xf>
    <xf numFmtId="0" fontId="0" fillId="3" borderId="1" xfId="0" applyFill="1" applyBorder="1" applyAlignment="1" applyProtection="1">
      <alignment horizontal="center" vertical="center" wrapText="1"/>
      <protection hidden="1"/>
    </xf>
    <xf numFmtId="0" fontId="0" fillId="3" borderId="31" xfId="0" applyFill="1" applyBorder="1" applyAlignment="1" applyProtection="1">
      <alignment horizontal="center" vertical="center" wrapText="1"/>
      <protection hidden="1"/>
    </xf>
    <xf numFmtId="5" fontId="0" fillId="0" borderId="49" xfId="0" applyNumberFormat="1" applyBorder="1" applyAlignment="1" applyProtection="1">
      <alignment horizontal="center" vertical="center" wrapText="1"/>
      <protection hidden="1"/>
    </xf>
    <xf numFmtId="5" fontId="0" fillId="0" borderId="28" xfId="0" applyNumberFormat="1" applyBorder="1" applyAlignment="1" applyProtection="1">
      <alignment horizontal="center" vertical="center" wrapText="1"/>
      <protection hidden="1"/>
    </xf>
    <xf numFmtId="5" fontId="0" fillId="0" borderId="0" xfId="0" applyNumberFormat="1" applyBorder="1" applyAlignment="1" applyProtection="1">
      <alignment horizontal="center" vertical="center" wrapText="1"/>
      <protection hidden="1"/>
    </xf>
    <xf numFmtId="5" fontId="0" fillId="0" borderId="29" xfId="0" applyNumberFormat="1" applyBorder="1" applyAlignment="1" applyProtection="1">
      <alignment horizontal="center" vertical="center" wrapText="1"/>
      <protection hidden="1"/>
    </xf>
    <xf numFmtId="5" fontId="0" fillId="0" borderId="32" xfId="0" applyNumberFormat="1" applyBorder="1" applyAlignment="1" applyProtection="1">
      <alignment horizontal="center" vertical="center" wrapText="1"/>
      <protection hidden="1"/>
    </xf>
    <xf numFmtId="5" fontId="0" fillId="0" borderId="1" xfId="0" applyNumberFormat="1" applyBorder="1" applyAlignment="1" applyProtection="1">
      <alignment horizontal="center" vertical="center" wrapText="1"/>
      <protection hidden="1"/>
    </xf>
    <xf numFmtId="5" fontId="0" fillId="0" borderId="33" xfId="0" applyNumberFormat="1" applyBorder="1" applyAlignment="1" applyProtection="1">
      <alignment horizontal="center" vertical="center" wrapText="1"/>
      <protection hidden="1"/>
    </xf>
    <xf numFmtId="0" fontId="2" fillId="0" borderId="76" xfId="0" applyFont="1" applyBorder="1" applyAlignment="1" applyProtection="1">
      <alignment horizontal="left" vertical="center"/>
      <protection hidden="1"/>
    </xf>
    <xf numFmtId="0" fontId="2" fillId="0" borderId="77" xfId="0" applyFont="1" applyBorder="1" applyAlignment="1" applyProtection="1">
      <alignment horizontal="left" vertical="center"/>
      <protection hidden="1"/>
    </xf>
    <xf numFmtId="0" fontId="2" fillId="0" borderId="110" xfId="0" applyFont="1" applyBorder="1" applyAlignment="1" applyProtection="1">
      <alignment horizontal="left" vertical="center"/>
      <protection hidden="1"/>
    </xf>
    <xf numFmtId="5" fontId="0" fillId="0" borderId="53" xfId="0" applyNumberFormat="1" applyBorder="1" applyAlignment="1" applyProtection="1">
      <alignment horizontal="center" vertical="center" wrapText="1"/>
      <protection hidden="1"/>
    </xf>
    <xf numFmtId="5" fontId="0" fillId="0" borderId="10" xfId="0" applyNumberFormat="1" applyBorder="1" applyAlignment="1" applyProtection="1">
      <alignment horizontal="center" vertical="center" wrapText="1"/>
      <protection hidden="1"/>
    </xf>
    <xf numFmtId="5" fontId="0" fillId="0" borderId="20" xfId="0" applyNumberFormat="1" applyBorder="1" applyAlignment="1" applyProtection="1">
      <alignment horizontal="center" vertical="center" wrapText="1"/>
      <protection hidden="1"/>
    </xf>
    <xf numFmtId="0" fontId="0" fillId="0" borderId="111" xfId="0" applyBorder="1" applyAlignment="1" applyProtection="1">
      <alignment horizontal="center" vertical="center" wrapText="1"/>
      <protection hidden="1"/>
    </xf>
    <xf numFmtId="0" fontId="0" fillId="0" borderId="81" xfId="0" applyBorder="1" applyAlignment="1" applyProtection="1">
      <alignment horizontal="center" vertical="center" wrapText="1"/>
      <protection hidden="1"/>
    </xf>
    <xf numFmtId="0" fontId="0" fillId="0" borderId="112" xfId="0" applyBorder="1" applyAlignment="1" applyProtection="1">
      <alignment horizontal="center" vertical="center" wrapText="1"/>
      <protection hidden="1"/>
    </xf>
    <xf numFmtId="0" fontId="0" fillId="0" borderId="113" xfId="0" applyBorder="1" applyAlignment="1" applyProtection="1">
      <alignment horizontal="center" vertical="center" wrapText="1"/>
      <protection hidden="1"/>
    </xf>
    <xf numFmtId="0" fontId="0" fillId="0" borderId="117" xfId="0" applyBorder="1" applyAlignment="1" applyProtection="1">
      <alignment horizontal="center" vertical="center" wrapText="1"/>
      <protection hidden="1"/>
    </xf>
    <xf numFmtId="0" fontId="0" fillId="0" borderId="77" xfId="0" applyBorder="1" applyAlignment="1" applyProtection="1">
      <alignment horizontal="center" vertical="center" wrapText="1"/>
      <protection hidden="1"/>
    </xf>
    <xf numFmtId="0" fontId="0" fillId="0" borderId="24" xfId="0" applyBorder="1" applyAlignment="1" applyProtection="1">
      <alignment horizontal="left" vertical="center" wrapText="1"/>
      <protection hidden="1"/>
    </xf>
    <xf numFmtId="0" fontId="0" fillId="0" borderId="22" xfId="0" applyBorder="1" applyAlignment="1" applyProtection="1">
      <alignment horizontal="left" vertical="center" wrapText="1"/>
      <protection hidden="1"/>
    </xf>
    <xf numFmtId="0" fontId="0" fillId="0" borderId="50" xfId="0" applyBorder="1" applyAlignment="1" applyProtection="1">
      <alignment horizontal="left" vertical="center" wrapText="1"/>
      <protection hidden="1"/>
    </xf>
    <xf numFmtId="5" fontId="0" fillId="0" borderId="76" xfId="0" applyNumberFormat="1" applyBorder="1" applyAlignment="1" applyProtection="1">
      <alignment horizontal="left" vertical="center" wrapText="1"/>
      <protection hidden="1"/>
    </xf>
    <xf numFmtId="5" fontId="0" fillId="0" borderId="77" xfId="0" applyNumberFormat="1" applyBorder="1" applyAlignment="1" applyProtection="1">
      <alignment horizontal="left" vertical="center" wrapText="1"/>
      <protection hidden="1"/>
    </xf>
    <xf numFmtId="5" fontId="0" fillId="0" borderId="110" xfId="0" applyNumberFormat="1" applyBorder="1" applyAlignment="1" applyProtection="1">
      <alignment horizontal="left" vertical="center" wrapText="1"/>
      <protection hidden="1"/>
    </xf>
    <xf numFmtId="5" fontId="24" fillId="0" borderId="118" xfId="0" applyNumberFormat="1" applyFont="1" applyFill="1" applyBorder="1" applyAlignment="1" applyProtection="1">
      <alignment horizontal="center" vertical="center" wrapText="1"/>
      <protection hidden="1"/>
    </xf>
    <xf numFmtId="5" fontId="24" fillId="0" borderId="77" xfId="0" applyNumberFormat="1" applyFont="1" applyFill="1" applyBorder="1" applyAlignment="1" applyProtection="1">
      <alignment horizontal="center" vertical="center" wrapText="1"/>
      <protection hidden="1"/>
    </xf>
    <xf numFmtId="5" fontId="24" fillId="0" borderId="78" xfId="0" applyNumberFormat="1" applyFont="1" applyFill="1" applyBorder="1" applyAlignment="1" applyProtection="1">
      <alignment horizontal="center" vertical="center" wrapText="1"/>
      <protection hidden="1"/>
    </xf>
    <xf numFmtId="5" fontId="24" fillId="0" borderId="76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0" xfId="0" applyFont="1" applyBorder="1" applyAlignment="1" applyProtection="1">
      <alignment horizontal="center" vertical="center" wrapText="1"/>
      <protection hidden="1"/>
    </xf>
    <xf numFmtId="0" fontId="0" fillId="0" borderId="1" xfId="0" applyFont="1" applyBorder="1" applyAlignment="1" applyProtection="1">
      <alignment horizontal="center" vertical="center" wrapText="1"/>
      <protection hidden="1"/>
    </xf>
    <xf numFmtId="0" fontId="0" fillId="0" borderId="32" xfId="0" applyFont="1" applyBorder="1" applyAlignment="1" applyProtection="1">
      <alignment horizontal="left" vertical="center" wrapText="1"/>
      <protection hidden="1"/>
    </xf>
    <xf numFmtId="0" fontId="0" fillId="0" borderId="1" xfId="0" applyFont="1" applyBorder="1" applyAlignment="1" applyProtection="1">
      <alignment horizontal="left" vertical="center" wrapText="1"/>
      <protection hidden="1"/>
    </xf>
    <xf numFmtId="0" fontId="0" fillId="0" borderId="71" xfId="0" applyFont="1" applyBorder="1" applyAlignment="1" applyProtection="1">
      <alignment horizontal="left" vertical="center" wrapText="1"/>
      <protection hidden="1"/>
    </xf>
    <xf numFmtId="5" fontId="24" fillId="0" borderId="62" xfId="0" applyNumberFormat="1" applyFont="1" applyFill="1" applyBorder="1" applyAlignment="1" applyProtection="1">
      <alignment horizontal="center" vertical="center" wrapText="1"/>
      <protection hidden="1"/>
    </xf>
    <xf numFmtId="5" fontId="24" fillId="0" borderId="15" xfId="0" applyNumberFormat="1" applyFont="1" applyFill="1" applyBorder="1" applyAlignment="1" applyProtection="1">
      <alignment horizontal="center" vertical="center" wrapText="1"/>
      <protection hidden="1"/>
    </xf>
    <xf numFmtId="5" fontId="24" fillId="0" borderId="63" xfId="0" applyNumberFormat="1" applyFont="1" applyFill="1" applyBorder="1" applyAlignment="1" applyProtection="1">
      <alignment horizontal="center" vertical="center" wrapText="1"/>
      <protection hidden="1"/>
    </xf>
    <xf numFmtId="5" fontId="24" fillId="3" borderId="16" xfId="0" applyNumberFormat="1" applyFont="1" applyFill="1" applyBorder="1" applyAlignment="1" applyProtection="1">
      <alignment horizontal="center" vertical="center" wrapText="1"/>
      <protection hidden="1"/>
    </xf>
    <xf numFmtId="5" fontId="24" fillId="3" borderId="15" xfId="0" applyNumberFormat="1" applyFont="1" applyFill="1" applyBorder="1" applyAlignment="1" applyProtection="1">
      <alignment horizontal="center" vertical="center" wrapText="1"/>
      <protection hidden="1"/>
    </xf>
    <xf numFmtId="5" fontId="24" fillId="3" borderId="63" xfId="0" applyNumberFormat="1" applyFont="1" applyFill="1" applyBorder="1" applyAlignment="1" applyProtection="1">
      <alignment horizontal="center" vertical="center" wrapText="1"/>
      <protection hidden="1"/>
    </xf>
    <xf numFmtId="5" fontId="0" fillId="0" borderId="51" xfId="0" applyNumberFormat="1" applyBorder="1" applyAlignment="1" applyProtection="1">
      <alignment horizontal="center" vertical="center" wrapText="1"/>
      <protection hidden="1"/>
    </xf>
    <xf numFmtId="5" fontId="0" fillId="0" borderId="27" xfId="0" applyNumberFormat="1" applyBorder="1" applyAlignment="1" applyProtection="1">
      <alignment horizontal="center" vertical="center" wrapText="1"/>
      <protection hidden="1"/>
    </xf>
    <xf numFmtId="0" fontId="0" fillId="0" borderId="28" xfId="0" applyBorder="1" applyAlignment="1" applyProtection="1">
      <alignment horizontal="left" vertical="center" wrapText="1"/>
      <protection hidden="1"/>
    </xf>
    <xf numFmtId="0" fontId="0" fillId="0" borderId="0" xfId="0" applyBorder="1" applyAlignment="1" applyProtection="1">
      <alignment horizontal="left" vertical="center" wrapText="1"/>
      <protection hidden="1"/>
    </xf>
    <xf numFmtId="0" fontId="0" fillId="0" borderId="67" xfId="0" applyBorder="1" applyAlignment="1" applyProtection="1">
      <alignment horizontal="left" vertical="center" wrapText="1"/>
      <protection hidden="1"/>
    </xf>
    <xf numFmtId="0" fontId="0" fillId="0" borderId="114" xfId="0" applyBorder="1" applyAlignment="1" applyProtection="1">
      <alignment horizontal="left" vertical="center" wrapText="1"/>
      <protection hidden="1"/>
    </xf>
    <xf numFmtId="0" fontId="0" fillId="0" borderId="115" xfId="0" applyBorder="1" applyAlignment="1" applyProtection="1">
      <alignment horizontal="left" vertical="center" wrapText="1"/>
      <protection hidden="1"/>
    </xf>
    <xf numFmtId="0" fontId="0" fillId="0" borderId="116" xfId="0" applyBorder="1" applyAlignment="1" applyProtection="1">
      <alignment horizontal="left" vertical="center" wrapText="1"/>
      <protection hidden="1"/>
    </xf>
    <xf numFmtId="5" fontId="0" fillId="3" borderId="76" xfId="0" applyNumberFormat="1" applyFill="1" applyBorder="1" applyAlignment="1" applyProtection="1">
      <alignment horizontal="center" vertical="center" wrapText="1"/>
      <protection hidden="1"/>
    </xf>
    <xf numFmtId="5" fontId="0" fillId="3" borderId="77" xfId="0" applyNumberFormat="1" applyFill="1" applyBorder="1" applyAlignment="1" applyProtection="1">
      <alignment horizontal="center" vertical="center" wrapText="1"/>
      <protection hidden="1"/>
    </xf>
    <xf numFmtId="5" fontId="0" fillId="3" borderId="78" xfId="0" applyNumberFormat="1" applyFill="1" applyBorder="1" applyAlignment="1" applyProtection="1">
      <alignment horizontal="center" vertical="center" wrapText="1"/>
      <protection hidden="1"/>
    </xf>
    <xf numFmtId="5" fontId="0" fillId="3" borderId="80" xfId="0" applyNumberFormat="1" applyFill="1" applyBorder="1" applyAlignment="1" applyProtection="1">
      <alignment horizontal="center" vertical="center" wrapText="1"/>
      <protection hidden="1"/>
    </xf>
    <xf numFmtId="5" fontId="0" fillId="3" borderId="81" xfId="0" applyNumberFormat="1" applyFill="1" applyBorder="1" applyAlignment="1" applyProtection="1">
      <alignment horizontal="center" vertical="center" wrapText="1"/>
      <protection hidden="1"/>
    </xf>
    <xf numFmtId="5" fontId="0" fillId="3" borderId="82" xfId="0" applyNumberFormat="1" applyFill="1" applyBorder="1" applyAlignment="1" applyProtection="1">
      <alignment horizontal="center" vertical="center" wrapText="1"/>
      <protection hidden="1"/>
    </xf>
    <xf numFmtId="5" fontId="0" fillId="0" borderId="114" xfId="0" applyNumberFormat="1" applyBorder="1" applyAlignment="1" applyProtection="1">
      <alignment horizontal="left" vertical="center" wrapText="1"/>
      <protection hidden="1"/>
    </xf>
    <xf numFmtId="5" fontId="0" fillId="0" borderId="115" xfId="0" applyNumberFormat="1" applyBorder="1" applyAlignment="1" applyProtection="1">
      <alignment horizontal="left" vertical="center" wrapText="1"/>
      <protection hidden="1"/>
    </xf>
    <xf numFmtId="5" fontId="0" fillId="0" borderId="116" xfId="0" applyNumberFormat="1" applyBorder="1" applyAlignment="1" applyProtection="1">
      <alignment horizontal="left" vertical="center" wrapText="1"/>
      <protection hidden="1"/>
    </xf>
    <xf numFmtId="0" fontId="0" fillId="0" borderId="38" xfId="0" applyFont="1" applyBorder="1" applyAlignment="1" applyProtection="1">
      <alignment horizontal="center" vertical="center" wrapText="1"/>
      <protection hidden="1"/>
    </xf>
    <xf numFmtId="0" fontId="0" fillId="0" borderId="35" xfId="0" applyFont="1" applyBorder="1" applyAlignment="1" applyProtection="1">
      <alignment horizontal="center" vertical="center" wrapText="1"/>
      <protection hidden="1"/>
    </xf>
    <xf numFmtId="0" fontId="0" fillId="0" borderId="39" xfId="0" applyFont="1" applyBorder="1" applyAlignment="1" applyProtection="1">
      <alignment horizontal="center" vertical="center" wrapText="1"/>
      <protection hidden="1"/>
    </xf>
    <xf numFmtId="0" fontId="0" fillId="0" borderId="55" xfId="0" applyFont="1" applyBorder="1" applyAlignment="1" applyProtection="1">
      <alignment horizontal="center" vertical="center" wrapText="1"/>
      <protection hidden="1"/>
    </xf>
    <xf numFmtId="0" fontId="0" fillId="0" borderId="41" xfId="0" applyBorder="1" applyAlignment="1" applyProtection="1">
      <alignment vertical="center" wrapText="1"/>
      <protection hidden="1"/>
    </xf>
    <xf numFmtId="0" fontId="0" fillId="0" borderId="119" xfId="0" applyBorder="1" applyAlignment="1" applyProtection="1">
      <alignment vertical="center" wrapText="1"/>
      <protection hidden="1"/>
    </xf>
    <xf numFmtId="0" fontId="0" fillId="0" borderId="22" xfId="0" applyBorder="1" applyProtection="1">
      <alignment vertical="center"/>
      <protection hidden="1"/>
    </xf>
    <xf numFmtId="0" fontId="0" fillId="0" borderId="23" xfId="0" applyBorder="1" applyProtection="1">
      <alignment vertical="center"/>
      <protection hidden="1"/>
    </xf>
    <xf numFmtId="0" fontId="0" fillId="0" borderId="64" xfId="0" applyBorder="1" applyProtection="1">
      <alignment vertical="center"/>
      <protection hidden="1"/>
    </xf>
    <xf numFmtId="0" fontId="0" fillId="0" borderId="1" xfId="0" applyBorder="1" applyProtection="1">
      <alignment vertical="center"/>
      <protection hidden="1"/>
    </xf>
    <xf numFmtId="0" fontId="0" fillId="0" borderId="31" xfId="0" applyBorder="1" applyProtection="1">
      <alignment vertical="center"/>
      <protection hidden="1"/>
    </xf>
    <xf numFmtId="5" fontId="0" fillId="0" borderId="25" xfId="0" applyNumberFormat="1" applyBorder="1" applyAlignment="1" applyProtection="1">
      <alignment horizontal="center" vertical="center" wrapText="1"/>
      <protection hidden="1"/>
    </xf>
    <xf numFmtId="0" fontId="0" fillId="0" borderId="14" xfId="0" applyBorder="1" applyAlignment="1" applyProtection="1">
      <alignment horizontal="center" vertical="center" wrapText="1"/>
      <protection hidden="1"/>
    </xf>
    <xf numFmtId="0" fontId="0" fillId="0" borderId="15" xfId="0" applyBorder="1" applyAlignment="1" applyProtection="1">
      <alignment horizontal="center" vertical="center" wrapText="1"/>
      <protection hidden="1"/>
    </xf>
    <xf numFmtId="0" fontId="0" fillId="0" borderId="61" xfId="0" applyBorder="1" applyAlignment="1" applyProtection="1">
      <alignment horizontal="center" vertical="center" wrapText="1"/>
      <protection hidden="1"/>
    </xf>
    <xf numFmtId="0" fontId="0" fillId="6" borderId="38" xfId="0" applyFill="1" applyBorder="1" applyAlignment="1" applyProtection="1">
      <alignment horizontal="center" vertical="center" wrapText="1"/>
      <protection hidden="1"/>
    </xf>
    <xf numFmtId="0" fontId="0" fillId="6" borderId="35" xfId="0" applyFill="1" applyBorder="1" applyAlignment="1" applyProtection="1">
      <alignment horizontal="center" vertical="center" wrapText="1"/>
      <protection hidden="1"/>
    </xf>
    <xf numFmtId="0" fontId="0" fillId="0" borderId="37" xfId="0" applyFont="1" applyBorder="1" applyAlignment="1" applyProtection="1">
      <alignment horizontal="center" vertical="center" wrapText="1"/>
      <protection hidden="1"/>
    </xf>
    <xf numFmtId="0" fontId="0" fillId="3" borderId="38" xfId="0" applyFill="1" applyBorder="1" applyAlignment="1" applyProtection="1">
      <alignment vertical="center" wrapText="1"/>
      <protection hidden="1"/>
    </xf>
    <xf numFmtId="0" fontId="0" fillId="3" borderId="35" xfId="0" applyFill="1" applyBorder="1" applyAlignment="1" applyProtection="1">
      <alignment vertical="center" wrapText="1"/>
      <protection hidden="1"/>
    </xf>
    <xf numFmtId="0" fontId="0" fillId="3" borderId="39" xfId="0" applyFill="1" applyBorder="1" applyAlignment="1" applyProtection="1">
      <alignment vertical="center" wrapText="1"/>
      <protection hidden="1"/>
    </xf>
    <xf numFmtId="0" fontId="0" fillId="0" borderId="65" xfId="0" applyBorder="1" applyAlignment="1" applyProtection="1">
      <alignment horizontal="center" vertical="center"/>
      <protection hidden="1"/>
    </xf>
    <xf numFmtId="0" fontId="0" fillId="0" borderId="44" xfId="0" applyBorder="1" applyAlignment="1" applyProtection="1">
      <alignment horizontal="center" vertical="center"/>
      <protection hidden="1"/>
    </xf>
    <xf numFmtId="0" fontId="0" fillId="0" borderId="66" xfId="0" applyBorder="1" applyAlignment="1" applyProtection="1">
      <alignment horizontal="center" vertical="center"/>
      <protection hidden="1"/>
    </xf>
    <xf numFmtId="0" fontId="0" fillId="0" borderId="120" xfId="0" applyBorder="1" applyAlignment="1" applyProtection="1">
      <alignment horizontal="center" vertical="center"/>
      <protection hidden="1"/>
    </xf>
    <xf numFmtId="0" fontId="0" fillId="0" borderId="121" xfId="0" applyBorder="1" applyAlignment="1" applyProtection="1">
      <alignment horizontal="center" vertical="center"/>
      <protection hidden="1"/>
    </xf>
    <xf numFmtId="0" fontId="0" fillId="0" borderId="122" xfId="0" applyBorder="1" applyAlignment="1" applyProtection="1">
      <alignment horizontal="center" vertical="center"/>
      <protection hidden="1"/>
    </xf>
    <xf numFmtId="5" fontId="0" fillId="0" borderId="123" xfId="0" applyNumberFormat="1" applyBorder="1" applyAlignment="1" applyProtection="1">
      <alignment horizontal="center" vertical="center" wrapText="1"/>
      <protection hidden="1"/>
    </xf>
    <xf numFmtId="5" fontId="0" fillId="0" borderId="121" xfId="0" applyNumberFormat="1" applyBorder="1" applyAlignment="1" applyProtection="1">
      <alignment horizontal="center" vertical="center" wrapText="1"/>
      <protection hidden="1"/>
    </xf>
    <xf numFmtId="5" fontId="0" fillId="0" borderId="124" xfId="0" applyNumberFormat="1" applyBorder="1" applyAlignment="1" applyProtection="1">
      <alignment horizontal="center" vertical="center" wrapText="1"/>
      <protection hidden="1"/>
    </xf>
    <xf numFmtId="0" fontId="0" fillId="0" borderId="44" xfId="0" applyBorder="1" applyAlignment="1" applyProtection="1">
      <alignment horizontal="left" vertical="center" wrapText="1"/>
      <protection hidden="1"/>
    </xf>
    <xf numFmtId="0" fontId="0" fillId="0" borderId="45" xfId="0" applyBorder="1" applyAlignment="1" applyProtection="1">
      <alignment horizontal="left" vertical="center" wrapText="1"/>
      <protection hidden="1"/>
    </xf>
    <xf numFmtId="0" fontId="0" fillId="3" borderId="46" xfId="0" applyFill="1" applyBorder="1" applyAlignment="1">
      <alignment horizontal="center" vertical="center" wrapText="1"/>
    </xf>
    <xf numFmtId="0" fontId="0" fillId="3" borderId="44" xfId="0" applyFill="1" applyBorder="1" applyAlignment="1">
      <alignment horizontal="center" vertical="center" wrapText="1"/>
    </xf>
    <xf numFmtId="0" fontId="0" fillId="3" borderId="49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0" borderId="27" xfId="0" applyBorder="1" applyAlignment="1" applyProtection="1">
      <alignment horizontal="left" vertical="center" wrapText="1"/>
      <protection hidden="1"/>
    </xf>
    <xf numFmtId="0" fontId="0" fillId="0" borderId="0" xfId="0" applyBorder="1" applyAlignment="1" applyProtection="1">
      <alignment horizontal="center" vertical="top" wrapText="1"/>
      <protection locked="0"/>
    </xf>
    <xf numFmtId="0" fontId="2" fillId="0" borderId="32" xfId="0" applyFont="1" applyBorder="1" applyAlignment="1" applyProtection="1">
      <alignment horizontal="center" vertical="center" wrapText="1"/>
      <protection hidden="1"/>
    </xf>
    <xf numFmtId="0" fontId="0" fillId="3" borderId="1" xfId="0" applyFill="1" applyBorder="1" applyAlignment="1">
      <alignment vertical="center" wrapText="1"/>
    </xf>
    <xf numFmtId="0" fontId="0" fillId="3" borderId="33" xfId="0" applyFill="1" applyBorder="1" applyAlignment="1">
      <alignment vertical="center" wrapText="1"/>
    </xf>
    <xf numFmtId="0" fontId="0" fillId="0" borderId="125" xfId="0" applyBorder="1" applyAlignment="1" applyProtection="1">
      <alignment horizontal="center" vertical="center" wrapText="1"/>
      <protection hidden="1"/>
    </xf>
    <xf numFmtId="0" fontId="0" fillId="4" borderId="38" xfId="0" applyFill="1" applyBorder="1" applyAlignment="1" applyProtection="1">
      <alignment horizontal="center" vertical="center" wrapText="1"/>
      <protection hidden="1"/>
    </xf>
    <xf numFmtId="0" fontId="0" fillId="4" borderId="35" xfId="0" applyFill="1" applyBorder="1" applyAlignment="1" applyProtection="1">
      <alignment horizontal="center" vertical="center" wrapText="1"/>
      <protection hidden="1"/>
    </xf>
    <xf numFmtId="0" fontId="0" fillId="4" borderId="37" xfId="0" applyFill="1" applyBorder="1" applyAlignment="1" applyProtection="1">
      <alignment horizontal="center" vertical="center" wrapText="1"/>
      <protection hidden="1"/>
    </xf>
    <xf numFmtId="0" fontId="0" fillId="0" borderId="39" xfId="0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left" vertical="top" wrapText="1"/>
      <protection hidden="1"/>
    </xf>
    <xf numFmtId="0" fontId="0" fillId="0" borderId="27" xfId="0" applyBorder="1" applyAlignment="1" applyProtection="1">
      <alignment horizontal="left" vertical="top" wrapText="1"/>
      <protection hidden="1"/>
    </xf>
    <xf numFmtId="0" fontId="0" fillId="0" borderId="10" xfId="0" applyBorder="1" applyAlignment="1" applyProtection="1">
      <alignment horizontal="left" vertical="top"/>
      <protection hidden="1"/>
    </xf>
    <xf numFmtId="0" fontId="0" fillId="0" borderId="20" xfId="0" applyBorder="1" applyAlignment="1" applyProtection="1">
      <alignment horizontal="left" vertical="top"/>
      <protection hidden="1"/>
    </xf>
    <xf numFmtId="0" fontId="0" fillId="3" borderId="30" xfId="0" applyFill="1" applyBorder="1" applyAlignment="1" applyProtection="1">
      <alignment horizontal="center" vertical="center" wrapText="1"/>
      <protection hidden="1"/>
    </xf>
    <xf numFmtId="0" fontId="0" fillId="0" borderId="71" xfId="0" applyBorder="1" applyProtection="1">
      <alignment vertical="center"/>
      <protection hidden="1"/>
    </xf>
    <xf numFmtId="5" fontId="0" fillId="3" borderId="64" xfId="0" applyNumberFormat="1" applyFill="1" applyBorder="1" applyAlignment="1" applyProtection="1">
      <alignment horizontal="center" vertical="center" wrapText="1"/>
      <protection hidden="1"/>
    </xf>
    <xf numFmtId="5" fontId="0" fillId="3" borderId="1" xfId="0" applyNumberFormat="1" applyFill="1" applyBorder="1" applyAlignment="1" applyProtection="1">
      <alignment horizontal="center" vertical="center" wrapText="1"/>
      <protection hidden="1"/>
    </xf>
    <xf numFmtId="5" fontId="0" fillId="3" borderId="31" xfId="0" applyNumberFormat="1" applyFill="1" applyBorder="1" applyAlignment="1" applyProtection="1">
      <alignment horizontal="center" vertical="center" wrapText="1"/>
      <protection hidden="1"/>
    </xf>
    <xf numFmtId="0" fontId="10" fillId="0" borderId="16" xfId="0" applyFont="1" applyFill="1" applyBorder="1" applyAlignment="1" applyProtection="1">
      <alignment horizontal="left" vertical="top" wrapText="1"/>
      <protection hidden="1"/>
    </xf>
    <xf numFmtId="0" fontId="10" fillId="0" borderId="15" xfId="0" applyFont="1" applyFill="1" applyBorder="1" applyAlignment="1" applyProtection="1">
      <alignment horizontal="left" vertical="top" wrapText="1"/>
      <protection hidden="1"/>
    </xf>
    <xf numFmtId="0" fontId="10" fillId="0" borderId="15" xfId="0" applyFont="1" applyBorder="1" applyAlignment="1" applyProtection="1">
      <alignment horizontal="left" vertical="top" wrapText="1"/>
      <protection hidden="1"/>
    </xf>
    <xf numFmtId="0" fontId="10" fillId="0" borderId="63" xfId="0" applyFont="1" applyBorder="1" applyAlignment="1" applyProtection="1">
      <alignment horizontal="left" vertical="top" wrapText="1"/>
      <protection hidden="1"/>
    </xf>
    <xf numFmtId="0" fontId="0" fillId="0" borderId="1" xfId="0" applyBorder="1" applyAlignment="1">
      <alignment vertical="center"/>
    </xf>
    <xf numFmtId="178" fontId="0" fillId="0" borderId="44" xfId="0" applyNumberFormat="1" applyBorder="1" applyAlignment="1" applyProtection="1">
      <alignment horizontal="center" wrapText="1"/>
      <protection hidden="1"/>
    </xf>
    <xf numFmtId="0" fontId="0" fillId="0" borderId="44" xfId="0" applyBorder="1" applyAlignment="1" applyProtection="1">
      <protection hidden="1"/>
    </xf>
    <xf numFmtId="0" fontId="0" fillId="0" borderId="45" xfId="0" applyBorder="1" applyAlignment="1" applyProtection="1">
      <protection hidden="1"/>
    </xf>
    <xf numFmtId="0" fontId="0" fillId="0" borderId="115" xfId="0" applyBorder="1" applyAlignment="1" applyProtection="1">
      <protection hidden="1"/>
    </xf>
    <xf numFmtId="0" fontId="0" fillId="0" borderId="127" xfId="0" applyBorder="1" applyAlignment="1" applyProtection="1">
      <protection hidden="1"/>
    </xf>
    <xf numFmtId="0" fontId="2" fillId="0" borderId="46" xfId="0" applyFont="1" applyFill="1" applyBorder="1" applyAlignment="1" applyProtection="1">
      <alignment horizontal="center" vertical="center" wrapText="1"/>
      <protection hidden="1"/>
    </xf>
    <xf numFmtId="0" fontId="2" fillId="0" borderId="44" xfId="0" applyFont="1" applyFill="1" applyBorder="1" applyAlignment="1" applyProtection="1">
      <alignment horizontal="center" vertical="center" wrapText="1"/>
      <protection hidden="1"/>
    </xf>
    <xf numFmtId="0" fontId="2" fillId="0" borderId="49" xfId="0" applyFont="1" applyFill="1" applyBorder="1" applyAlignment="1" applyProtection="1">
      <alignment horizontal="center" vertical="center" wrapText="1"/>
      <protection hidden="1"/>
    </xf>
    <xf numFmtId="0" fontId="2" fillId="0" borderId="28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29" xfId="0" applyFont="1" applyFill="1" applyBorder="1" applyAlignment="1" applyProtection="1">
      <alignment horizontal="center" vertical="center" wrapText="1"/>
      <protection hidden="1"/>
    </xf>
    <xf numFmtId="0" fontId="2" fillId="0" borderId="9" xfId="0" applyFont="1" applyFill="1" applyBorder="1" applyAlignment="1" applyProtection="1">
      <alignment horizontal="center" vertical="center" wrapText="1"/>
      <protection hidden="1"/>
    </xf>
    <xf numFmtId="0" fontId="2" fillId="0" borderId="10" xfId="0" applyFont="1" applyFill="1" applyBorder="1" applyAlignment="1" applyProtection="1">
      <alignment horizontal="center" vertical="center" wrapText="1"/>
      <protection hidden="1"/>
    </xf>
    <xf numFmtId="0" fontId="2" fillId="0" borderId="11" xfId="0" applyFont="1" applyFill="1" applyBorder="1" applyAlignment="1" applyProtection="1">
      <alignment horizontal="center" vertical="center" wrapText="1"/>
      <protection hidden="1"/>
    </xf>
    <xf numFmtId="0" fontId="0" fillId="0" borderId="128" xfId="0" applyBorder="1" applyAlignment="1" applyProtection="1">
      <alignment horizontal="center" vertical="center" wrapText="1"/>
      <protection hidden="1"/>
    </xf>
    <xf numFmtId="0" fontId="0" fillId="0" borderId="69" xfId="0" applyBorder="1" applyAlignment="1" applyProtection="1">
      <alignment horizontal="center" vertical="center" wrapText="1"/>
      <protection hidden="1"/>
    </xf>
    <xf numFmtId="0" fontId="0" fillId="0" borderId="129" xfId="0" applyBorder="1" applyAlignment="1" applyProtection="1">
      <alignment horizontal="center" vertical="center" wrapText="1"/>
      <protection hidden="1"/>
    </xf>
    <xf numFmtId="0" fontId="0" fillId="0" borderId="26" xfId="0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0" fillId="0" borderId="67" xfId="0" applyBorder="1" applyAlignment="1" applyProtection="1">
      <alignment vertical="center" wrapText="1"/>
      <protection hidden="1"/>
    </xf>
    <xf numFmtId="5" fontId="0" fillId="0" borderId="130" xfId="0" applyNumberFormat="1" applyBorder="1" applyAlignment="1" applyProtection="1">
      <alignment horizontal="center" vertical="center" wrapText="1"/>
      <protection hidden="1"/>
    </xf>
    <xf numFmtId="5" fontId="0" fillId="0" borderId="69" xfId="0" applyNumberFormat="1" applyBorder="1" applyAlignment="1" applyProtection="1">
      <alignment horizontal="center" vertical="center" wrapText="1"/>
      <protection hidden="1"/>
    </xf>
    <xf numFmtId="5" fontId="0" fillId="0" borderId="70" xfId="0" applyNumberFormat="1" applyBorder="1" applyAlignment="1" applyProtection="1">
      <alignment horizontal="center" vertical="center" wrapText="1"/>
      <protection hidden="1"/>
    </xf>
    <xf numFmtId="178" fontId="0" fillId="0" borderId="131" xfId="0" applyNumberFormat="1" applyBorder="1" applyAlignment="1" applyProtection="1">
      <alignment horizontal="center" vertical="center" wrapText="1"/>
      <protection locked="0"/>
    </xf>
    <xf numFmtId="178" fontId="0" fillId="0" borderId="113" xfId="0" applyNumberFormat="1" applyBorder="1" applyAlignment="1" applyProtection="1">
      <alignment vertical="center" wrapText="1"/>
      <protection locked="0"/>
    </xf>
    <xf numFmtId="178" fontId="0" fillId="0" borderId="133" xfId="0" applyNumberFormat="1" applyBorder="1" applyAlignment="1" applyProtection="1">
      <alignment vertical="center" wrapText="1"/>
      <protection locked="0"/>
    </xf>
    <xf numFmtId="178" fontId="0" fillId="0" borderId="134" xfId="0" applyNumberFormat="1" applyBorder="1" applyAlignment="1" applyProtection="1">
      <alignment vertical="center" wrapText="1"/>
      <protection locked="0"/>
    </xf>
    <xf numFmtId="5" fontId="4" fillId="0" borderId="0" xfId="0" applyNumberFormat="1" applyFont="1" applyFill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178" fontId="0" fillId="0" borderId="113" xfId="0" applyNumberFormat="1" applyBorder="1" applyAlignment="1" applyProtection="1">
      <alignment horizontal="center" vertical="center" wrapText="1"/>
      <protection locked="0"/>
    </xf>
    <xf numFmtId="0" fontId="0" fillId="0" borderId="113" xfId="0" applyBorder="1" applyAlignment="1" applyProtection="1">
      <alignment vertical="center" wrapText="1"/>
      <protection locked="0"/>
    </xf>
    <xf numFmtId="0" fontId="0" fillId="0" borderId="132" xfId="0" applyBorder="1" applyAlignment="1" applyProtection="1">
      <alignment vertical="center" wrapText="1"/>
      <protection locked="0"/>
    </xf>
    <xf numFmtId="0" fontId="0" fillId="0" borderId="134" xfId="0" applyBorder="1" applyAlignment="1" applyProtection="1">
      <alignment vertical="center" wrapText="1"/>
      <protection locked="0"/>
    </xf>
    <xf numFmtId="0" fontId="0" fillId="0" borderId="135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horizontal="right" vertical="center" wrapText="1"/>
      <protection hidden="1"/>
    </xf>
    <xf numFmtId="0" fontId="0" fillId="0" borderId="10" xfId="0" applyBorder="1" applyAlignment="1" applyProtection="1">
      <alignment horizontal="right" vertical="center" wrapText="1"/>
      <protection hidden="1"/>
    </xf>
    <xf numFmtId="0" fontId="0" fillId="2" borderId="10" xfId="0" applyFill="1" applyBorder="1" applyAlignment="1" applyProtection="1">
      <alignment horizontal="left" vertical="center" wrapText="1"/>
      <protection locked="0"/>
    </xf>
    <xf numFmtId="0" fontId="0" fillId="2" borderId="52" xfId="0" applyFill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hidden="1"/>
    </xf>
    <xf numFmtId="0" fontId="2" fillId="0" borderId="59" xfId="0" applyFont="1" applyBorder="1" applyAlignment="1" applyProtection="1">
      <alignment horizontal="left" vertical="center" wrapText="1"/>
      <protection hidden="1"/>
    </xf>
    <xf numFmtId="0" fontId="0" fillId="0" borderId="41" xfId="0" applyFont="1" applyBorder="1" applyAlignment="1" applyProtection="1">
      <alignment horizontal="center" vertical="center" wrapText="1"/>
      <protection hidden="1"/>
    </xf>
    <xf numFmtId="0" fontId="0" fillId="0" borderId="126" xfId="0" applyBorder="1" applyAlignment="1" applyProtection="1">
      <alignment vertical="center" wrapText="1"/>
      <protection hidden="1"/>
    </xf>
    <xf numFmtId="0" fontId="0" fillId="0" borderId="68" xfId="0" applyBorder="1" applyAlignment="1" applyProtection="1">
      <alignment vertical="center" wrapText="1"/>
      <protection hidden="1"/>
    </xf>
    <xf numFmtId="0" fontId="0" fillId="0" borderId="123" xfId="0" applyBorder="1" applyAlignment="1" applyProtection="1">
      <alignment vertical="center" wrapText="1"/>
      <protection hidden="1"/>
    </xf>
    <xf numFmtId="0" fontId="0" fillId="0" borderId="121" xfId="0" applyBorder="1" applyAlignment="1" applyProtection="1">
      <alignment vertical="center" wrapText="1"/>
      <protection hidden="1"/>
    </xf>
    <xf numFmtId="0" fontId="0" fillId="0" borderId="124" xfId="0" applyBorder="1" applyAlignment="1" applyProtection="1">
      <alignment vertical="center" wrapText="1"/>
      <protection hidden="1"/>
    </xf>
    <xf numFmtId="0" fontId="0" fillId="0" borderId="28" xfId="0" applyBorder="1" applyProtection="1">
      <alignment vertical="center"/>
      <protection hidden="1"/>
    </xf>
    <xf numFmtId="0" fontId="0" fillId="0" borderId="0" xfId="0" applyBorder="1" applyProtection="1">
      <alignment vertical="center"/>
      <protection hidden="1"/>
    </xf>
    <xf numFmtId="0" fontId="0" fillId="0" borderId="27" xfId="0" applyBorder="1" applyProtection="1">
      <alignment vertical="center"/>
      <protection hidden="1"/>
    </xf>
    <xf numFmtId="0" fontId="0" fillId="0" borderId="9" xfId="0" applyBorder="1" applyProtection="1">
      <alignment vertical="center"/>
      <protection hidden="1"/>
    </xf>
    <xf numFmtId="178" fontId="0" fillId="0" borderId="46" xfId="0" applyNumberFormat="1" applyBorder="1" applyAlignment="1" applyProtection="1">
      <alignment horizontal="center" wrapText="1"/>
      <protection hidden="1"/>
    </xf>
    <xf numFmtId="0" fontId="0" fillId="0" borderId="44" xfId="0" applyBorder="1" applyAlignment="1" applyProtection="1">
      <alignment horizontal="center" wrapText="1"/>
      <protection hidden="1"/>
    </xf>
    <xf numFmtId="0" fontId="0" fillId="0" borderId="114" xfId="0" applyBorder="1" applyAlignment="1" applyProtection="1">
      <alignment horizontal="center" wrapText="1"/>
      <protection hidden="1"/>
    </xf>
    <xf numFmtId="0" fontId="0" fillId="0" borderId="115" xfId="0" applyBorder="1" applyAlignment="1" applyProtection="1">
      <alignment horizontal="center" wrapText="1"/>
      <protection hidden="1"/>
    </xf>
    <xf numFmtId="0" fontId="20" fillId="0" borderId="44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>
      <alignment vertical="center" wrapText="1"/>
    </xf>
    <xf numFmtId="5" fontId="4" fillId="0" borderId="44" xfId="0" applyNumberFormat="1" applyFont="1" applyFill="1" applyBorder="1" applyAlignment="1" applyProtection="1">
      <alignment vertical="center" wrapText="1"/>
      <protection hidden="1"/>
    </xf>
    <xf numFmtId="0" fontId="0" fillId="0" borderId="115" xfId="0" applyBorder="1">
      <alignment vertical="center"/>
    </xf>
    <xf numFmtId="0" fontId="17" fillId="3" borderId="30" xfId="0" applyFont="1" applyFill="1" applyBorder="1" applyAlignment="1" applyProtection="1">
      <alignment horizontal="left" vertical="top" wrapText="1"/>
      <protection hidden="1"/>
    </xf>
    <xf numFmtId="0" fontId="17" fillId="3" borderId="1" xfId="0" applyFont="1" applyFill="1" applyBorder="1" applyAlignment="1" applyProtection="1">
      <alignment horizontal="left" vertical="top" wrapText="1"/>
      <protection hidden="1"/>
    </xf>
    <xf numFmtId="0" fontId="16" fillId="3" borderId="62" xfId="0" applyFont="1" applyFill="1" applyBorder="1" applyAlignment="1" applyProtection="1">
      <alignment horizontal="left" vertical="top" wrapText="1"/>
      <protection hidden="1"/>
    </xf>
    <xf numFmtId="0" fontId="16" fillId="3" borderId="15" xfId="0" applyFont="1" applyFill="1" applyBorder="1" applyAlignment="1" applyProtection="1">
      <alignment horizontal="left" vertical="top" wrapText="1"/>
      <protection hidden="1"/>
    </xf>
    <xf numFmtId="0" fontId="16" fillId="3" borderId="63" xfId="0" applyFont="1" applyFill="1" applyBorder="1" applyAlignment="1" applyProtection="1">
      <alignment horizontal="left" vertical="top" wrapText="1"/>
      <protection hidden="1"/>
    </xf>
    <xf numFmtId="0" fontId="16" fillId="3" borderId="136" xfId="0" applyFont="1" applyFill="1" applyBorder="1" applyAlignment="1" applyProtection="1">
      <alignment horizontal="left" vertical="top" wrapText="1"/>
      <protection hidden="1"/>
    </xf>
    <xf numFmtId="0" fontId="16" fillId="3" borderId="16" xfId="0" applyFont="1" applyFill="1" applyBorder="1" applyAlignment="1" applyProtection="1">
      <alignment horizontal="left" vertical="top" wrapText="1"/>
      <protection hidden="1"/>
    </xf>
    <xf numFmtId="0" fontId="27" fillId="3" borderId="136" xfId="0" applyFont="1" applyFill="1" applyBorder="1" applyAlignment="1" applyProtection="1">
      <alignment horizontal="left" vertical="top" wrapText="1"/>
      <protection hidden="1"/>
    </xf>
    <xf numFmtId="0" fontId="27" fillId="3" borderId="137" xfId="0" applyFont="1" applyFill="1" applyBorder="1" applyAlignment="1" applyProtection="1">
      <alignment horizontal="left" vertical="top" wrapText="1"/>
      <protection hidden="1"/>
    </xf>
    <xf numFmtId="0" fontId="0" fillId="0" borderId="38" xfId="0" applyFill="1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vertical="center" wrapText="1"/>
      <protection hidden="1"/>
    </xf>
    <xf numFmtId="0" fontId="0" fillId="0" borderId="8" xfId="0" applyBorder="1" applyAlignment="1" applyProtection="1">
      <alignment vertical="center" wrapText="1"/>
      <protection hidden="1"/>
    </xf>
    <xf numFmtId="5" fontId="0" fillId="0" borderId="54" xfId="0" applyNumberFormat="1" applyFill="1" applyBorder="1" applyAlignment="1" applyProtection="1">
      <alignment horizontal="center" vertical="center" wrapText="1"/>
      <protection hidden="1"/>
    </xf>
    <xf numFmtId="0" fontId="0" fillId="0" borderId="53" xfId="0" applyFill="1" applyBorder="1" applyAlignment="1" applyProtection="1">
      <alignment horizontal="center" vertical="center" wrapText="1"/>
      <protection hidden="1"/>
    </xf>
    <xf numFmtId="0" fontId="0" fillId="0" borderId="10" xfId="0" applyFill="1" applyBorder="1" applyAlignment="1" applyProtection="1">
      <alignment horizontal="center" vertical="center" wrapText="1"/>
      <protection hidden="1"/>
    </xf>
    <xf numFmtId="0" fontId="0" fillId="0" borderId="20" xfId="0" applyFill="1" applyBorder="1" applyAlignment="1" applyProtection="1">
      <alignment horizontal="center" vertical="center" wrapText="1"/>
      <protection hidden="1"/>
    </xf>
    <xf numFmtId="5" fontId="0" fillId="7" borderId="24" xfId="0" applyNumberFormat="1" applyFill="1" applyBorder="1" applyAlignment="1" applyProtection="1">
      <alignment horizontal="center" vertical="center" wrapText="1"/>
      <protection hidden="1"/>
    </xf>
    <xf numFmtId="0" fontId="0" fillId="3" borderId="22" xfId="0" applyFill="1" applyBorder="1" applyAlignment="1" applyProtection="1">
      <alignment vertical="center" wrapText="1"/>
      <protection hidden="1"/>
    </xf>
    <xf numFmtId="0" fontId="0" fillId="3" borderId="23" xfId="0" applyFill="1" applyBorder="1" applyAlignment="1" applyProtection="1">
      <alignment vertical="center" wrapText="1"/>
      <protection hidden="1"/>
    </xf>
    <xf numFmtId="0" fontId="0" fillId="3" borderId="9" xfId="0" applyFill="1" applyBorder="1" applyAlignment="1" applyProtection="1">
      <alignment vertical="center" wrapText="1"/>
      <protection hidden="1"/>
    </xf>
    <xf numFmtId="0" fontId="0" fillId="3" borderId="10" xfId="0" applyFill="1" applyBorder="1" applyAlignment="1" applyProtection="1">
      <alignment vertical="center" wrapText="1"/>
      <protection hidden="1"/>
    </xf>
    <xf numFmtId="0" fontId="0" fillId="3" borderId="20" xfId="0" applyFill="1" applyBorder="1" applyAlignment="1" applyProtection="1">
      <alignment vertical="center" wrapText="1"/>
      <protection hidden="1"/>
    </xf>
    <xf numFmtId="178" fontId="0" fillId="3" borderId="24" xfId="0" applyNumberFormat="1" applyFill="1" applyBorder="1" applyAlignment="1" applyProtection="1">
      <alignment horizontal="center" vertical="center" wrapText="1"/>
      <protection hidden="1"/>
    </xf>
    <xf numFmtId="5" fontId="4" fillId="3" borderId="24" xfId="0" applyNumberFormat="1" applyFont="1" applyFill="1" applyBorder="1" applyAlignment="1" applyProtection="1">
      <alignment vertical="center" wrapText="1"/>
      <protection hidden="1"/>
    </xf>
    <xf numFmtId="0" fontId="4" fillId="3" borderId="24" xfId="0" applyFont="1" applyFill="1" applyBorder="1" applyAlignment="1" applyProtection="1">
      <alignment horizontal="center" vertical="center" wrapText="1"/>
      <protection hidden="1"/>
    </xf>
    <xf numFmtId="0" fontId="0" fillId="3" borderId="25" xfId="0" applyFill="1" applyBorder="1" applyAlignment="1" applyProtection="1">
      <alignment vertical="center" wrapText="1"/>
      <protection hidden="1"/>
    </xf>
    <xf numFmtId="0" fontId="0" fillId="3" borderId="11" xfId="0" applyFill="1" applyBorder="1" applyAlignment="1" applyProtection="1">
      <alignment vertical="center" wrapText="1"/>
      <protection hidden="1"/>
    </xf>
    <xf numFmtId="0" fontId="0" fillId="0" borderId="39" xfId="0" applyBorder="1" applyAlignment="1" applyProtection="1">
      <alignment horizontal="center" vertical="center" wrapText="1"/>
      <protection locked="0"/>
    </xf>
    <xf numFmtId="0" fontId="0" fillId="0" borderId="53" xfId="0" applyBorder="1" applyAlignment="1" applyProtection="1">
      <alignment vertical="center" wrapText="1"/>
      <protection hidden="1"/>
    </xf>
    <xf numFmtId="0" fontId="0" fillId="0" borderId="20" xfId="0" applyBorder="1" applyAlignment="1" applyProtection="1">
      <alignment vertical="center" wrapText="1"/>
      <protection hidden="1"/>
    </xf>
    <xf numFmtId="5" fontId="0" fillId="3" borderId="46" xfId="0" applyNumberFormat="1" applyFill="1" applyBorder="1" applyAlignment="1" applyProtection="1">
      <alignment horizontal="center" vertical="center" wrapText="1"/>
      <protection hidden="1"/>
    </xf>
    <xf numFmtId="178" fontId="0" fillId="3" borderId="46" xfId="0" applyNumberFormat="1" applyFill="1" applyBorder="1" applyAlignment="1" applyProtection="1">
      <alignment horizontal="center" vertical="center" wrapText="1"/>
      <protection hidden="1"/>
    </xf>
    <xf numFmtId="0" fontId="0" fillId="3" borderId="44" xfId="0" applyFill="1" applyBorder="1" applyAlignment="1" applyProtection="1">
      <alignment vertical="center" wrapText="1"/>
      <protection hidden="1"/>
    </xf>
    <xf numFmtId="0" fontId="0" fillId="3" borderId="45" xfId="0" applyFill="1" applyBorder="1" applyAlignment="1" applyProtection="1">
      <alignment vertical="center" wrapText="1"/>
      <protection hidden="1"/>
    </xf>
    <xf numFmtId="5" fontId="4" fillId="3" borderId="46" xfId="0" applyNumberFormat="1" applyFont="1" applyFill="1" applyBorder="1" applyAlignment="1" applyProtection="1">
      <alignment vertical="center" wrapText="1"/>
      <protection hidden="1"/>
    </xf>
    <xf numFmtId="0" fontId="4" fillId="3" borderId="46" xfId="0" applyFont="1" applyFill="1" applyBorder="1" applyAlignment="1" applyProtection="1">
      <alignment horizontal="center" vertical="center" wrapText="1"/>
      <protection hidden="1"/>
    </xf>
    <xf numFmtId="0" fontId="0" fillId="3" borderId="49" xfId="0" applyFill="1" applyBorder="1" applyAlignment="1" applyProtection="1">
      <alignment vertical="center" wrapText="1"/>
      <protection hidden="1"/>
    </xf>
    <xf numFmtId="0" fontId="24" fillId="0" borderId="7" xfId="0" applyFont="1" applyFill="1" applyBorder="1" applyAlignment="1" applyProtection="1">
      <alignment horizontal="center" vertical="center" wrapText="1"/>
      <protection locked="0"/>
    </xf>
    <xf numFmtId="0" fontId="24" fillId="0" borderId="8" xfId="0" applyFont="1" applyFill="1" applyBorder="1" applyAlignment="1" applyProtection="1">
      <alignment horizontal="center" vertical="center" wrapText="1"/>
      <protection locked="0"/>
    </xf>
    <xf numFmtId="0" fontId="16" fillId="0" borderId="138" xfId="0" applyFont="1" applyFill="1" applyBorder="1" applyAlignment="1" applyProtection="1">
      <alignment horizontal="left" vertical="center" wrapText="1"/>
      <protection locked="0"/>
    </xf>
    <xf numFmtId="0" fontId="0" fillId="0" borderId="8" xfId="0" applyFill="1" applyBorder="1" applyAlignment="1" applyProtection="1">
      <alignment horizontal="left" vertical="center" wrapText="1"/>
      <protection locked="0"/>
    </xf>
    <xf numFmtId="0" fontId="0" fillId="0" borderId="59" xfId="0" applyFill="1" applyBorder="1" applyAlignment="1" applyProtection="1">
      <alignment horizontal="left" vertical="center" wrapText="1"/>
      <protection locked="0"/>
    </xf>
    <xf numFmtId="0" fontId="16" fillId="0" borderId="12" xfId="0" applyFont="1" applyFill="1" applyBorder="1" applyAlignment="1" applyProtection="1">
      <alignment horizontal="left" vertical="center" wrapText="1"/>
      <protection locked="0"/>
    </xf>
    <xf numFmtId="0" fontId="16" fillId="0" borderId="8" xfId="0" applyFont="1" applyFill="1" applyBorder="1" applyAlignment="1" applyProtection="1">
      <alignment horizontal="left" vertical="center" wrapText="1"/>
      <protection locked="0"/>
    </xf>
    <xf numFmtId="0" fontId="16" fillId="0" borderId="59" xfId="0" applyFont="1" applyFill="1" applyBorder="1" applyAlignment="1" applyProtection="1">
      <alignment horizontal="left" vertical="center" wrapText="1"/>
      <protection locked="0"/>
    </xf>
    <xf numFmtId="0" fontId="16" fillId="0" borderId="139" xfId="0" applyFont="1" applyFill="1" applyBorder="1" applyAlignment="1" applyProtection="1">
      <alignment horizontal="left" vertical="center" wrapText="1"/>
      <protection locked="0"/>
    </xf>
    <xf numFmtId="0" fontId="16" fillId="0" borderId="140" xfId="0" applyFont="1" applyFill="1" applyBorder="1" applyAlignment="1" applyProtection="1">
      <alignment horizontal="left" vertical="center" wrapText="1"/>
      <protection locked="0"/>
    </xf>
    <xf numFmtId="0" fontId="24" fillId="0" borderId="21" xfId="0" applyFont="1" applyFill="1" applyBorder="1" applyAlignment="1" applyProtection="1">
      <alignment horizontal="center" vertical="center" wrapText="1"/>
      <protection locked="0"/>
    </xf>
    <xf numFmtId="0" fontId="24" fillId="0" borderId="22" xfId="0" applyFont="1" applyFill="1" applyBorder="1" applyAlignment="1" applyProtection="1">
      <alignment horizontal="center" vertical="center" wrapText="1"/>
      <protection locked="0"/>
    </xf>
    <xf numFmtId="0" fontId="16" fillId="0" borderId="54" xfId="0" applyFont="1" applyFill="1" applyBorder="1" applyAlignment="1" applyProtection="1">
      <alignment horizontal="left" vertical="center" wrapText="1"/>
      <protection locked="0"/>
    </xf>
    <xf numFmtId="0" fontId="0" fillId="0" borderId="22" xfId="0" applyFill="1" applyBorder="1" applyAlignment="1" applyProtection="1">
      <alignment horizontal="left" vertical="center" wrapText="1"/>
      <protection locked="0"/>
    </xf>
    <xf numFmtId="0" fontId="0" fillId="0" borderId="23" xfId="0" applyFill="1" applyBorder="1" applyAlignment="1" applyProtection="1">
      <alignment horizontal="left" vertical="center" wrapText="1"/>
      <protection locked="0"/>
    </xf>
    <xf numFmtId="0" fontId="16" fillId="0" borderId="24" xfId="0" applyFont="1" applyFill="1" applyBorder="1" applyAlignment="1" applyProtection="1">
      <alignment horizontal="left" vertical="center" wrapText="1"/>
      <protection locked="0"/>
    </xf>
    <xf numFmtId="0" fontId="16" fillId="0" borderId="22" xfId="0" applyFont="1" applyFill="1" applyBorder="1" applyAlignment="1" applyProtection="1">
      <alignment horizontal="left" vertical="center" wrapText="1"/>
      <protection locked="0"/>
    </xf>
    <xf numFmtId="0" fontId="16" fillId="0" borderId="23" xfId="0" applyFont="1" applyFill="1" applyBorder="1" applyAlignment="1" applyProtection="1">
      <alignment horizontal="left" vertical="center" wrapText="1"/>
      <protection locked="0"/>
    </xf>
    <xf numFmtId="0" fontId="16" fillId="0" borderId="85" xfId="0" applyFont="1" applyFill="1" applyBorder="1" applyAlignment="1" applyProtection="1">
      <alignment horizontal="left" vertical="center" wrapText="1"/>
      <protection locked="0"/>
    </xf>
    <xf numFmtId="0" fontId="16" fillId="0" borderId="86" xfId="0" applyFont="1" applyFill="1" applyBorder="1" applyAlignment="1" applyProtection="1">
      <alignment horizontal="left" vertical="center" wrapText="1"/>
      <protection locked="0"/>
    </xf>
    <xf numFmtId="0" fontId="24" fillId="0" borderId="30" xfId="0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64" xfId="0" applyFont="1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0" fillId="0" borderId="31" xfId="0" applyFill="1" applyBorder="1" applyAlignment="1" applyProtection="1">
      <alignment horizontal="left" vertical="center" wrapText="1"/>
      <protection locked="0"/>
    </xf>
    <xf numFmtId="0" fontId="16" fillId="0" borderId="32" xfId="0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16" fillId="0" borderId="31" xfId="0" applyFont="1" applyFill="1" applyBorder="1" applyAlignment="1" applyProtection="1">
      <alignment horizontal="left" vertical="center" wrapText="1"/>
      <protection locked="0"/>
    </xf>
    <xf numFmtId="0" fontId="16" fillId="0" borderId="94" xfId="0" applyFont="1" applyFill="1" applyBorder="1" applyAlignment="1" applyProtection="1">
      <alignment horizontal="left" vertical="center" wrapText="1"/>
      <protection locked="0"/>
    </xf>
    <xf numFmtId="0" fontId="16" fillId="0" borderId="95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Alignment="1" applyProtection="1">
      <alignment horizontal="left" vertical="top" shrinkToFit="1"/>
      <protection locked="0"/>
    </xf>
    <xf numFmtId="0" fontId="7" fillId="0" borderId="0" xfId="0" applyFont="1" applyAlignment="1" applyProtection="1">
      <alignment horizontal="left" vertical="top" shrinkToFit="1"/>
      <protection locked="0"/>
    </xf>
  </cellXfs>
  <cellStyles count="1">
    <cellStyle name="標準" xfId="0" builtinId="0"/>
  </cellStyles>
  <dxfs count="75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mediumGray">
          <fgColor rgb="FFFFFF66"/>
          <bgColor indexed="65"/>
        </patternFill>
      </fill>
    </dxf>
    <dxf>
      <fill>
        <patternFill patternType="mediumGray">
          <fgColor rgb="FFFFFF66"/>
          <bgColor indexed="65"/>
        </patternFill>
      </fill>
    </dxf>
    <dxf>
      <fill>
        <patternFill patternType="mediumGray">
          <fgColor rgb="FFFFFF66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ill>
        <patternFill patternType="mediumGray">
          <fgColor rgb="FFFFFF66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auto="1"/>
      </font>
      <fill>
        <patternFill patternType="none">
          <bgColor auto="1"/>
        </patternFill>
      </fill>
    </dxf>
    <dxf>
      <fill>
        <patternFill patternType="mediumGray">
          <fgColor rgb="FFFFFF66"/>
        </patternFill>
      </fill>
    </dxf>
    <dxf>
      <fill>
        <patternFill patternType="mediumGray">
          <fgColor rgb="FFFFFF66"/>
        </patternFill>
      </fill>
    </dxf>
    <dxf>
      <font>
        <color rgb="FF0000FF"/>
      </font>
    </dxf>
    <dxf>
      <fill>
        <patternFill patternType="mediumGray">
          <fgColor rgb="FFFFFF66"/>
        </patternFill>
      </fill>
    </dxf>
    <dxf>
      <fill>
        <patternFill patternType="gray125">
          <bgColor theme="0" tint="-4.9989318521683403E-2"/>
        </patternFill>
      </fill>
    </dxf>
    <dxf>
      <fill>
        <patternFill patternType="gray125"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mediumGray">
          <fgColor rgb="FFFFFF66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mediumGray">
          <fgColor rgb="FFFFFF66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mediumGray">
          <fgColor rgb="FFFFFF66"/>
          <bgColor indexed="65"/>
        </patternFill>
      </fill>
    </dxf>
    <dxf>
      <fill>
        <patternFill patternType="mediumGray">
          <fgColor rgb="FFFFFF66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mediumGray">
          <fgColor rgb="FFFFFF66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mediumGray">
          <fgColor rgb="FFFFFF66"/>
          <bgColor indexed="65"/>
        </patternFill>
      </fill>
    </dxf>
    <dxf>
      <fill>
        <patternFill patternType="mediumGray">
          <fgColor rgb="FFFFFF66"/>
          <bgColor indexed="65"/>
        </patternFill>
      </fill>
    </dxf>
    <dxf>
      <fill>
        <patternFill patternType="mediumGray">
          <fgColor rgb="FFFFFF66"/>
        </patternFill>
      </fill>
    </dxf>
    <dxf>
      <fill>
        <patternFill patternType="mediumGray">
          <fgColor rgb="FFFFFF66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mediumGray">
          <fgColor rgb="FFFFFF66"/>
          <bgColor indexed="65"/>
        </patternFill>
      </fill>
    </dxf>
    <dxf>
      <fill>
        <patternFill patternType="mediumGray">
          <fgColor rgb="FFFFFF66"/>
          <bgColor indexed="65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mediumGray">
          <fgColor rgb="FFFFFF66"/>
          <bgColor auto="1"/>
        </patternFill>
      </fill>
    </dxf>
    <dxf>
      <font>
        <color rgb="FF0000FF"/>
      </font>
      <fill>
        <patternFill patternType="mediumGray">
          <fgColor rgb="FFFFFF66"/>
        </patternFill>
      </fill>
    </dxf>
    <dxf>
      <font>
        <b val="0"/>
        <i val="0"/>
        <color rgb="FF0000FF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mediumGray">
          <fgColor rgb="FFFFFF66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ont>
        <color auto="1"/>
      </font>
      <fill>
        <patternFill patternType="mediumGray">
          <fgColor rgb="FFFFFF00"/>
        </patternFill>
      </fill>
    </dxf>
    <dxf>
      <fill>
        <patternFill patternType="mediumGray">
          <fgColor rgb="FFFFFF66"/>
          <bgColor auto="1"/>
        </patternFill>
      </fill>
    </dxf>
    <dxf>
      <fill>
        <patternFill patternType="mediumGray">
          <fgColor rgb="FFFFFF66"/>
          <bgColor indexed="65"/>
        </patternFill>
      </fill>
    </dxf>
    <dxf>
      <fill>
        <patternFill patternType="mediumGray">
          <fgColor rgb="FFFFFF66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mediumGray">
          <fgColor rgb="FFFFFF66"/>
          <bgColor indexed="65"/>
        </patternFill>
      </fill>
    </dxf>
    <dxf>
      <fill>
        <patternFill patternType="mediumGray">
          <fgColor rgb="FFFFFF66"/>
          <bgColor indexed="65"/>
        </patternFill>
      </fill>
    </dxf>
    <dxf>
      <fill>
        <patternFill patternType="mediumGray">
          <fgColor rgb="FFFFFF66"/>
          <bgColor indexed="65"/>
        </patternFill>
      </fill>
    </dxf>
    <dxf>
      <fill>
        <patternFill patternType="mediumGray">
          <fgColor rgb="FFFFFF66"/>
          <bgColor indexed="65"/>
        </patternFill>
      </fill>
    </dxf>
    <dxf>
      <font>
        <color auto="1"/>
      </font>
    </dxf>
  </dxfs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fj03n05\&#20849;&#26377;_&#27835;&#39443;\Users\Shimoda\Desktop\3&#30149;&#38498;&#29992;&#36039;&#26009;\&#27835;&#39443;\&#22865;&#32004;&#26360;&#12539;&#35226;&#26360;(2006&#24180;&#24230;&#65374;)\&#22865;&#32004;&#26360;&#31561;_2013~2014&#24180;&#25913;&#27491;\&#25215;&#35469;&#29992;&#25913;&#27491;&#26696;\&#33256;&#24202;&#30740;&#31350;&#36027;&#29992;&#12395;&#38306;&#12377;&#12427;&#35226;&#26360;_&#21029;&#34920;&#26696;_2014103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表1(1)"/>
      <sheetName val="別表1(2)"/>
      <sheetName val="別表1(3)"/>
      <sheetName val="別表1(3)20141105"/>
      <sheetName val="別表1(4)"/>
      <sheetName val="別表1(5)"/>
      <sheetName val="別表2"/>
      <sheetName val="別表2 (2)"/>
      <sheetName val="別表2 (3)"/>
      <sheetName val="別表2 (20141006)"/>
      <sheetName val="別表2 (20141105)"/>
      <sheetName val="別表1"/>
      <sheetName val="別表1 (継続試験)"/>
      <sheetName val="2012年度試算"/>
      <sheetName val="比較"/>
      <sheetName val="Access data"/>
      <sheetName val="Access data (集計不適削除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6">
          <cell r="T86" t="str">
            <v>□</v>
          </cell>
        </row>
        <row r="87">
          <cell r="T87" t="str">
            <v>□</v>
          </cell>
        </row>
        <row r="88">
          <cell r="T88" t="str">
            <v>□</v>
          </cell>
        </row>
        <row r="89">
          <cell r="T89" t="str">
            <v>☑</v>
          </cell>
        </row>
        <row r="90">
          <cell r="T90" t="str">
            <v>☑</v>
          </cell>
        </row>
        <row r="92">
          <cell r="T92" t="str">
            <v>□</v>
          </cell>
        </row>
        <row r="93">
          <cell r="T93" t="str">
            <v>□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8"/>
  <sheetViews>
    <sheetView tabSelected="1" zoomScaleNormal="100" workbookViewId="0">
      <selection activeCell="S15" sqref="S15:S16"/>
    </sheetView>
  </sheetViews>
  <sheetFormatPr defaultRowHeight="18.75" x14ac:dyDescent="0.45"/>
  <cols>
    <col min="2" max="38" width="3.33203125" customWidth="1"/>
    <col min="41" max="41" width="9.88671875" bestFit="1" customWidth="1"/>
    <col min="42" max="42" width="33.44140625" customWidth="1"/>
    <col min="43" max="43" width="11.88671875" customWidth="1"/>
    <col min="44" max="44" width="13.33203125" customWidth="1"/>
    <col min="45" max="45" width="10.6640625" customWidth="1"/>
    <col min="46" max="46" width="18.21875" customWidth="1"/>
  </cols>
  <sheetData>
    <row r="1" spans="1:37" ht="22.5" customHeight="1" thickBot="1" x14ac:dyDescent="0.5">
      <c r="A1" s="1"/>
      <c r="B1" s="1"/>
      <c r="C1" s="1" t="s">
        <v>151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66" t="s">
        <v>0</v>
      </c>
      <c r="AD1" s="66"/>
      <c r="AE1" s="67"/>
      <c r="AF1" s="68"/>
      <c r="AG1" s="68"/>
      <c r="AH1" s="68"/>
      <c r="AI1" s="68"/>
      <c r="AJ1" s="68"/>
    </row>
    <row r="2" spans="1:37" ht="11.25" customHeight="1" x14ac:dyDescent="0.45">
      <c r="U2" s="2"/>
      <c r="V2" s="3"/>
      <c r="W2" s="3"/>
      <c r="Z2" s="69" t="s">
        <v>1</v>
      </c>
      <c r="AA2" s="70"/>
      <c r="AB2" s="70"/>
      <c r="AC2" s="73"/>
      <c r="AD2" s="74"/>
      <c r="AE2" s="74"/>
      <c r="AF2" s="74"/>
      <c r="AG2" s="74"/>
      <c r="AH2" s="74"/>
      <c r="AI2" s="74"/>
      <c r="AJ2" s="74"/>
      <c r="AK2" s="75"/>
    </row>
    <row r="3" spans="1:37" ht="11.25" customHeight="1" x14ac:dyDescent="0.45">
      <c r="U3" s="2"/>
      <c r="V3" s="3"/>
      <c r="W3" s="3"/>
      <c r="Z3" s="71"/>
      <c r="AA3" s="72"/>
      <c r="AB3" s="72"/>
      <c r="AC3" s="76"/>
      <c r="AD3" s="77"/>
      <c r="AE3" s="77"/>
      <c r="AF3" s="77"/>
      <c r="AG3" s="77"/>
      <c r="AH3" s="77"/>
      <c r="AI3" s="77"/>
      <c r="AJ3" s="77"/>
      <c r="AK3" s="78"/>
    </row>
    <row r="4" spans="1:37" ht="11.25" customHeight="1" x14ac:dyDescent="0.45">
      <c r="U4" s="4"/>
      <c r="V4" s="4"/>
      <c r="W4" s="4"/>
      <c r="Z4" s="90" t="s">
        <v>2</v>
      </c>
      <c r="AA4" s="91"/>
      <c r="AB4" s="91"/>
      <c r="AC4" s="79" t="s">
        <v>3</v>
      </c>
      <c r="AD4" s="81" t="s">
        <v>4</v>
      </c>
      <c r="AE4" s="81"/>
      <c r="AF4" s="82" t="s">
        <v>5</v>
      </c>
      <c r="AG4" s="84" t="s">
        <v>6</v>
      </c>
      <c r="AH4" s="84"/>
      <c r="AI4" s="84"/>
      <c r="AJ4" s="84"/>
      <c r="AK4" s="85"/>
    </row>
    <row r="5" spans="1:37" ht="11.25" customHeight="1" x14ac:dyDescent="0.45">
      <c r="U5" s="4"/>
      <c r="V5" s="4"/>
      <c r="W5" s="4"/>
      <c r="Z5" s="92"/>
      <c r="AA5" s="93"/>
      <c r="AB5" s="93"/>
      <c r="AC5" s="80"/>
      <c r="AD5" s="81"/>
      <c r="AE5" s="81"/>
      <c r="AF5" s="83"/>
      <c r="AG5" s="84"/>
      <c r="AH5" s="84"/>
      <c r="AI5" s="84"/>
      <c r="AJ5" s="84"/>
      <c r="AK5" s="85"/>
    </row>
    <row r="6" spans="1:37" ht="11.25" customHeight="1" x14ac:dyDescent="0.45">
      <c r="U6" s="4"/>
      <c r="V6" s="4"/>
      <c r="W6" s="4"/>
      <c r="Z6" s="92"/>
      <c r="AA6" s="93"/>
      <c r="AB6" s="93"/>
      <c r="AC6" s="79" t="s">
        <v>5</v>
      </c>
      <c r="AD6" s="81" t="s">
        <v>7</v>
      </c>
      <c r="AE6" s="84"/>
      <c r="AF6" s="82" t="s">
        <v>5</v>
      </c>
      <c r="AG6" s="81" t="s">
        <v>8</v>
      </c>
      <c r="AH6" s="84"/>
      <c r="AI6" s="84"/>
      <c r="AJ6" s="84"/>
      <c r="AK6" s="85"/>
    </row>
    <row r="7" spans="1:37" ht="11.25" customHeight="1" x14ac:dyDescent="0.45">
      <c r="U7" s="4"/>
      <c r="V7" s="4"/>
      <c r="W7" s="4"/>
      <c r="Z7" s="92"/>
      <c r="AA7" s="93"/>
      <c r="AB7" s="93"/>
      <c r="AC7" s="86"/>
      <c r="AD7" s="87"/>
      <c r="AE7" s="87"/>
      <c r="AF7" s="88"/>
      <c r="AG7" s="87"/>
      <c r="AH7" s="87"/>
      <c r="AI7" s="87"/>
      <c r="AJ7" s="87"/>
      <c r="AK7" s="89"/>
    </row>
    <row r="8" spans="1:37" ht="11.25" customHeight="1" x14ac:dyDescent="0.45">
      <c r="U8" s="4"/>
      <c r="V8" s="4"/>
      <c r="W8" s="4"/>
      <c r="Z8" s="94"/>
      <c r="AA8" s="95"/>
      <c r="AB8" s="95"/>
      <c r="AC8" s="98" t="s">
        <v>5</v>
      </c>
      <c r="AD8" s="100" t="s">
        <v>148</v>
      </c>
      <c r="AE8" s="101"/>
      <c r="AF8" s="101"/>
      <c r="AG8" s="101"/>
      <c r="AH8" s="101"/>
      <c r="AI8" s="101"/>
      <c r="AJ8" s="101"/>
      <c r="AK8" s="102"/>
    </row>
    <row r="9" spans="1:37" ht="11.25" customHeight="1" thickBot="1" x14ac:dyDescent="0.5">
      <c r="U9" s="4"/>
      <c r="V9" s="4"/>
      <c r="W9" s="4"/>
      <c r="Z9" s="96"/>
      <c r="AA9" s="97"/>
      <c r="AB9" s="97"/>
      <c r="AC9" s="99"/>
      <c r="AD9" s="103"/>
      <c r="AE9" s="103"/>
      <c r="AF9" s="103"/>
      <c r="AG9" s="103"/>
      <c r="AH9" s="103"/>
      <c r="AI9" s="103"/>
      <c r="AJ9" s="103"/>
      <c r="AK9" s="104"/>
    </row>
    <row r="10" spans="1:37" ht="15" customHeight="1" x14ac:dyDescent="0.45"/>
    <row r="11" spans="1:37" ht="15.75" customHeight="1" x14ac:dyDescent="0.45">
      <c r="K11" s="129" t="s">
        <v>9</v>
      </c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</row>
    <row r="12" spans="1:37" ht="15.75" customHeight="1" x14ac:dyDescent="0.45"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</row>
    <row r="13" spans="1:37" ht="15.75" customHeight="1" x14ac:dyDescent="0.45"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</row>
    <row r="14" spans="1:37" ht="15" customHeight="1" x14ac:dyDescent="0.45"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37" ht="15" customHeight="1" x14ac:dyDescent="0.45">
      <c r="K15" s="6"/>
      <c r="L15" s="6"/>
      <c r="M15" s="6"/>
      <c r="O15" s="130" t="s">
        <v>10</v>
      </c>
      <c r="P15" s="131" t="str">
        <f>IF(S15="☑","□","☑")</f>
        <v>☑</v>
      </c>
      <c r="Q15" s="132" t="s">
        <v>11</v>
      </c>
      <c r="R15" s="132"/>
      <c r="S15" s="133" t="s">
        <v>5</v>
      </c>
      <c r="T15" s="132" t="s">
        <v>12</v>
      </c>
      <c r="U15" s="132"/>
      <c r="V15" s="130" t="s">
        <v>13</v>
      </c>
    </row>
    <row r="16" spans="1:37" ht="15" customHeight="1" x14ac:dyDescent="0.45">
      <c r="K16" s="6"/>
      <c r="L16" s="6"/>
      <c r="M16" s="6"/>
      <c r="O16" s="130"/>
      <c r="P16" s="131"/>
      <c r="Q16" s="132"/>
      <c r="R16" s="132"/>
      <c r="S16" s="133"/>
      <c r="T16" s="132"/>
      <c r="U16" s="132"/>
      <c r="V16" s="130"/>
      <c r="AH16" s="7" t="str">
        <f>IF(AND(S15="☑",ISBLANK(AH17)),"↓版数","")</f>
        <v/>
      </c>
    </row>
    <row r="17" spans="2:37" s="8" customFormat="1" ht="22.5" x14ac:dyDescent="0.45">
      <c r="D17" s="9" t="s">
        <v>14</v>
      </c>
      <c r="E17" s="9"/>
      <c r="F17" s="105"/>
      <c r="G17" s="105"/>
      <c r="H17" s="105"/>
      <c r="I17" s="10" t="s">
        <v>15</v>
      </c>
      <c r="J17" s="105"/>
      <c r="K17" s="105"/>
      <c r="L17" s="10" t="s">
        <v>16</v>
      </c>
      <c r="M17" s="105"/>
      <c r="N17" s="105"/>
      <c r="O17" s="10" t="s">
        <v>17</v>
      </c>
      <c r="P17" s="106" t="s">
        <v>18</v>
      </c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1"/>
    </row>
    <row r="18" spans="2:37" ht="15" customHeight="1" thickBot="1" x14ac:dyDescent="0.5"/>
    <row r="19" spans="2:37" ht="15" customHeight="1" x14ac:dyDescent="0.45">
      <c r="B19" s="107" t="s">
        <v>19</v>
      </c>
      <c r="C19" s="108"/>
      <c r="D19" s="108"/>
      <c r="E19" s="108"/>
      <c r="F19" s="108"/>
      <c r="G19" s="109"/>
      <c r="H19" s="113"/>
      <c r="I19" s="114"/>
      <c r="J19" s="114"/>
      <c r="K19" s="114"/>
      <c r="L19" s="114"/>
      <c r="M19" s="114"/>
      <c r="N19" s="114"/>
      <c r="O19" s="115"/>
      <c r="P19" s="119" t="s">
        <v>20</v>
      </c>
      <c r="Q19" s="120"/>
      <c r="R19" s="120"/>
      <c r="S19" s="120"/>
      <c r="T19" s="120"/>
      <c r="U19" s="120"/>
      <c r="V19" s="120"/>
      <c r="W19" s="120"/>
      <c r="X19" s="123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5"/>
    </row>
    <row r="20" spans="2:37" ht="15" customHeight="1" x14ac:dyDescent="0.45">
      <c r="B20" s="110"/>
      <c r="C20" s="111"/>
      <c r="D20" s="111"/>
      <c r="E20" s="111"/>
      <c r="F20" s="111"/>
      <c r="G20" s="112"/>
      <c r="H20" s="116"/>
      <c r="I20" s="117"/>
      <c r="J20" s="117"/>
      <c r="K20" s="117"/>
      <c r="L20" s="117"/>
      <c r="M20" s="117"/>
      <c r="N20" s="117"/>
      <c r="O20" s="118"/>
      <c r="P20" s="121"/>
      <c r="Q20" s="122"/>
      <c r="R20" s="122"/>
      <c r="S20" s="122"/>
      <c r="T20" s="122"/>
      <c r="U20" s="122"/>
      <c r="V20" s="122"/>
      <c r="W20" s="122"/>
      <c r="X20" s="126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8"/>
    </row>
    <row r="21" spans="2:37" ht="15" customHeight="1" x14ac:dyDescent="0.45">
      <c r="B21" s="134" t="s">
        <v>21</v>
      </c>
      <c r="C21" s="135"/>
      <c r="D21" s="135"/>
      <c r="E21" s="135"/>
      <c r="F21" s="135"/>
      <c r="G21" s="136"/>
      <c r="H21" s="143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5"/>
    </row>
    <row r="22" spans="2:37" ht="15" customHeight="1" x14ac:dyDescent="0.45">
      <c r="B22" s="137"/>
      <c r="C22" s="138"/>
      <c r="D22" s="138"/>
      <c r="E22" s="138"/>
      <c r="F22" s="138"/>
      <c r="G22" s="139"/>
      <c r="H22" s="146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8"/>
    </row>
    <row r="23" spans="2:37" ht="15" customHeight="1" thickBot="1" x14ac:dyDescent="0.5">
      <c r="B23" s="140"/>
      <c r="C23" s="141"/>
      <c r="D23" s="141"/>
      <c r="E23" s="141"/>
      <c r="F23" s="141"/>
      <c r="G23" s="142"/>
      <c r="H23" s="149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1"/>
    </row>
    <row r="24" spans="2:37" ht="11.25" customHeight="1" x14ac:dyDescent="0.45"/>
    <row r="25" spans="2:37" ht="9" customHeight="1" x14ac:dyDescent="0.45"/>
    <row r="26" spans="2:37" ht="15" customHeight="1" thickBot="1" x14ac:dyDescent="0.5">
      <c r="B26" s="12" t="s">
        <v>22</v>
      </c>
    </row>
    <row r="27" spans="2:37" ht="105" customHeight="1" thickBot="1" x14ac:dyDescent="0.5">
      <c r="B27" s="152" t="s">
        <v>23</v>
      </c>
      <c r="C27" s="153"/>
      <c r="D27" s="153"/>
      <c r="E27" s="153"/>
      <c r="F27" s="153"/>
      <c r="G27" s="153"/>
      <c r="H27" s="154" t="s">
        <v>24</v>
      </c>
      <c r="I27" s="153"/>
      <c r="J27" s="153"/>
      <c r="K27" s="153"/>
      <c r="L27" s="153"/>
      <c r="M27" s="155"/>
      <c r="N27" s="156" t="s">
        <v>25</v>
      </c>
      <c r="O27" s="153"/>
      <c r="P27" s="153"/>
      <c r="Q27" s="153"/>
      <c r="R27" s="153"/>
      <c r="S27" s="155"/>
      <c r="T27" s="157" t="str">
        <f>IF(AND(S15="□",T32&lt;&gt;""),"目標
被験者数Ⓒ
「ｸﾞﾚｰｾﾙの数値を削除してください。」","目標
被験者数Ⓒ")</f>
        <v>目標
被験者数Ⓒ</v>
      </c>
      <c r="U27" s="158"/>
      <c r="V27" s="158"/>
      <c r="W27" s="156" t="s">
        <v>26</v>
      </c>
      <c r="X27" s="153"/>
      <c r="Y27" s="153"/>
      <c r="Z27" s="153"/>
      <c r="AA27" s="153"/>
      <c r="AB27" s="155"/>
      <c r="AC27" s="156" t="s">
        <v>27</v>
      </c>
      <c r="AD27" s="153"/>
      <c r="AE27" s="153"/>
      <c r="AF27" s="153"/>
      <c r="AG27" s="153"/>
      <c r="AH27" s="153"/>
      <c r="AI27" s="154" t="s">
        <v>28</v>
      </c>
      <c r="AJ27" s="153"/>
      <c r="AK27" s="159"/>
    </row>
    <row r="28" spans="2:37" ht="44.25" customHeight="1" thickTop="1" x14ac:dyDescent="0.45">
      <c r="B28" s="186" t="s">
        <v>29</v>
      </c>
      <c r="C28" s="187"/>
      <c r="D28" s="187"/>
      <c r="E28" s="187"/>
      <c r="F28" s="187"/>
      <c r="G28" s="188"/>
      <c r="H28" s="189"/>
      <c r="I28" s="190"/>
      <c r="J28" s="190"/>
      <c r="K28" s="190"/>
      <c r="L28" s="190"/>
      <c r="M28" s="191"/>
      <c r="N28" s="198">
        <v>10000</v>
      </c>
      <c r="O28" s="199"/>
      <c r="P28" s="199"/>
      <c r="Q28" s="199"/>
      <c r="R28" s="199"/>
      <c r="S28" s="200"/>
      <c r="T28" s="203"/>
      <c r="U28" s="190"/>
      <c r="V28" s="191"/>
      <c r="W28" s="206" t="s">
        <v>30</v>
      </c>
      <c r="X28" s="207"/>
      <c r="Y28" s="207"/>
      <c r="Z28" s="207"/>
      <c r="AA28" s="207"/>
      <c r="AB28" s="208"/>
      <c r="AC28" s="209" t="str">
        <f>IF(ISBLANK(H28),"",H28*N28)</f>
        <v/>
      </c>
      <c r="AD28" s="210"/>
      <c r="AE28" s="210"/>
      <c r="AF28" s="210"/>
      <c r="AG28" s="160" t="str">
        <f>IF(ISBLANK(H28),"","／例")</f>
        <v/>
      </c>
      <c r="AH28" s="160"/>
      <c r="AI28" s="161" t="s">
        <v>5</v>
      </c>
      <c r="AJ28" s="164" t="s">
        <v>31</v>
      </c>
      <c r="AK28" s="165"/>
    </row>
    <row r="29" spans="2:37" ht="32.25" customHeight="1" x14ac:dyDescent="0.45">
      <c r="B29" s="170" t="s">
        <v>149</v>
      </c>
      <c r="C29" s="171"/>
      <c r="D29" s="171"/>
      <c r="E29" s="171"/>
      <c r="F29" s="171"/>
      <c r="G29" s="172"/>
      <c r="H29" s="192"/>
      <c r="I29" s="193"/>
      <c r="J29" s="193"/>
      <c r="K29" s="193"/>
      <c r="L29" s="193"/>
      <c r="M29" s="194"/>
      <c r="N29" s="201"/>
      <c r="O29" s="138"/>
      <c r="P29" s="138"/>
      <c r="Q29" s="138"/>
      <c r="R29" s="138"/>
      <c r="S29" s="139"/>
      <c r="T29" s="204"/>
      <c r="U29" s="205"/>
      <c r="V29" s="194"/>
      <c r="W29" s="176" t="str">
        <f>IF(AND(S15="☑",ISNUMBER(T32)),"Ⓐ×Ⓑ×©×1.1×0.35
差額","Ⓐ×Ⓑ×©×1.1×0.35")</f>
        <v>Ⓐ×Ⓑ×©×1.1×0.35</v>
      </c>
      <c r="X29" s="177"/>
      <c r="Y29" s="177"/>
      <c r="Z29" s="177"/>
      <c r="AA29" s="177"/>
      <c r="AB29" s="178"/>
      <c r="AC29" s="180" t="str">
        <f>IF(AI31="☑","先行試験で納付済",IF(OR(H28="",ISBLANK(N28),ISBLANK(T28)),"",IF(AND(S15="☑",ISNUMBER(T32)),H28*N28*(T28-T32)*1.1*0.35,H28*N28*T28*1.1*0.35)))</f>
        <v/>
      </c>
      <c r="AD29" s="181"/>
      <c r="AE29" s="181"/>
      <c r="AF29" s="181"/>
      <c r="AG29" s="181"/>
      <c r="AH29" s="182"/>
      <c r="AI29" s="162"/>
      <c r="AJ29" s="166"/>
      <c r="AK29" s="167"/>
    </row>
    <row r="30" spans="2:37" ht="19.5" customHeight="1" x14ac:dyDescent="0.45">
      <c r="B30" s="173"/>
      <c r="C30" s="174"/>
      <c r="D30" s="174"/>
      <c r="E30" s="174"/>
      <c r="F30" s="174"/>
      <c r="G30" s="175"/>
      <c r="H30" s="192"/>
      <c r="I30" s="193"/>
      <c r="J30" s="193"/>
      <c r="K30" s="193"/>
      <c r="L30" s="193"/>
      <c r="M30" s="194"/>
      <c r="N30" s="201"/>
      <c r="O30" s="138"/>
      <c r="P30" s="138"/>
      <c r="Q30" s="138"/>
      <c r="R30" s="138"/>
      <c r="S30" s="139"/>
      <c r="T30" s="204"/>
      <c r="U30" s="205"/>
      <c r="V30" s="194"/>
      <c r="W30" s="179"/>
      <c r="X30" s="111"/>
      <c r="Y30" s="111"/>
      <c r="Z30" s="111"/>
      <c r="AA30" s="111"/>
      <c r="AB30" s="112"/>
      <c r="AC30" s="183"/>
      <c r="AD30" s="184"/>
      <c r="AE30" s="184"/>
      <c r="AF30" s="184"/>
      <c r="AG30" s="184"/>
      <c r="AH30" s="185"/>
      <c r="AI30" s="163"/>
      <c r="AJ30" s="168"/>
      <c r="AK30" s="169"/>
    </row>
    <row r="31" spans="2:37" ht="27.75" customHeight="1" x14ac:dyDescent="0.45">
      <c r="B31" s="170" t="s">
        <v>150</v>
      </c>
      <c r="C31" s="171"/>
      <c r="D31" s="171"/>
      <c r="E31" s="171"/>
      <c r="F31" s="171"/>
      <c r="G31" s="172"/>
      <c r="H31" s="192"/>
      <c r="I31" s="193"/>
      <c r="J31" s="193"/>
      <c r="K31" s="193"/>
      <c r="L31" s="193"/>
      <c r="M31" s="194"/>
      <c r="N31" s="201"/>
      <c r="O31" s="202"/>
      <c r="P31" s="202"/>
      <c r="Q31" s="202"/>
      <c r="R31" s="202"/>
      <c r="S31" s="139"/>
      <c r="T31" s="211" t="str">
        <f>IF(S15="☑","既締結の
目標被験者数","")</f>
        <v/>
      </c>
      <c r="U31" s="212"/>
      <c r="V31" s="213"/>
      <c r="W31" s="176" t="str">
        <f>IF(AND(S15="☑",ISNUMBER(T32)),"Ⓐ×Ⓑ×©×1.5×0.30
差額","Ⓐ×Ⓑ×©×1.5×0.30")</f>
        <v>Ⓐ×Ⓑ×©×1.5×0.30</v>
      </c>
      <c r="X31" s="177"/>
      <c r="Y31" s="177"/>
      <c r="Z31" s="177"/>
      <c r="AA31" s="177"/>
      <c r="AB31" s="178"/>
      <c r="AC31" s="214" t="str">
        <f>IF(AI31="☑","先行試験で納付済",IF(OR(H28="",ISBLANK(N28),ISBLANK(T28)),"",IF(AND(S15="☑",ISNUMBER(T32)),H28*N28*(T28-T32)*1.5*0.3,H28*N28*T28*1.5*0.3)))</f>
        <v/>
      </c>
      <c r="AD31" s="215"/>
      <c r="AE31" s="215"/>
      <c r="AF31" s="215"/>
      <c r="AG31" s="215"/>
      <c r="AH31" s="216"/>
      <c r="AI31" s="217" t="s">
        <v>32</v>
      </c>
      <c r="AJ31" s="219" t="s">
        <v>33</v>
      </c>
      <c r="AK31" s="220"/>
    </row>
    <row r="32" spans="2:37" ht="17.25" customHeight="1" x14ac:dyDescent="0.45">
      <c r="B32" s="173"/>
      <c r="C32" s="174"/>
      <c r="D32" s="174"/>
      <c r="E32" s="174"/>
      <c r="F32" s="174"/>
      <c r="G32" s="175"/>
      <c r="H32" s="195"/>
      <c r="I32" s="196"/>
      <c r="J32" s="196"/>
      <c r="K32" s="196"/>
      <c r="L32" s="196"/>
      <c r="M32" s="197"/>
      <c r="N32" s="179"/>
      <c r="O32" s="111"/>
      <c r="P32" s="111"/>
      <c r="Q32" s="111"/>
      <c r="R32" s="111"/>
      <c r="S32" s="112"/>
      <c r="T32" s="225"/>
      <c r="U32" s="226"/>
      <c r="V32" s="227"/>
      <c r="W32" s="179"/>
      <c r="X32" s="111"/>
      <c r="Y32" s="111"/>
      <c r="Z32" s="111"/>
      <c r="AA32" s="111"/>
      <c r="AB32" s="112"/>
      <c r="AC32" s="183"/>
      <c r="AD32" s="184"/>
      <c r="AE32" s="184"/>
      <c r="AF32" s="184"/>
      <c r="AG32" s="184"/>
      <c r="AH32" s="185"/>
      <c r="AI32" s="218"/>
      <c r="AJ32" s="221"/>
      <c r="AK32" s="222"/>
    </row>
    <row r="33" spans="2:37" ht="43.5" customHeight="1" x14ac:dyDescent="0.45">
      <c r="B33" s="228" t="s">
        <v>34</v>
      </c>
      <c r="C33" s="229"/>
      <c r="D33" s="229"/>
      <c r="E33" s="229"/>
      <c r="F33" s="229"/>
      <c r="G33" s="230"/>
      <c r="H33" s="231"/>
      <c r="I33" s="232"/>
      <c r="J33" s="232"/>
      <c r="K33" s="232"/>
      <c r="L33" s="232"/>
      <c r="M33" s="233"/>
      <c r="N33" s="234">
        <v>0.1</v>
      </c>
      <c r="O33" s="235"/>
      <c r="P33" s="235"/>
      <c r="Q33" s="235"/>
      <c r="R33" s="235"/>
      <c r="S33" s="236"/>
      <c r="T33" s="237"/>
      <c r="U33" s="238"/>
      <c r="V33" s="238"/>
      <c r="W33" s="239" t="s">
        <v>35</v>
      </c>
      <c r="X33" s="240"/>
      <c r="Y33" s="240"/>
      <c r="Z33" s="240"/>
      <c r="AA33" s="240"/>
      <c r="AB33" s="241"/>
      <c r="AC33" s="259" t="str">
        <f>IF(OR(AI28="☑",AI31="☑"),"ー",IF(OR(H28="",ISBLANK(N33)),"",H28*N28*ROUND(N33,2)))</f>
        <v/>
      </c>
      <c r="AD33" s="260"/>
      <c r="AE33" s="260"/>
      <c r="AF33" s="260"/>
      <c r="AG33" s="261" t="str">
        <f>IF(OR(AI28="☑",AI31="☑"),"ー",IF(OR(H28="",ISBLANK(N33)),"","／例"))</f>
        <v/>
      </c>
      <c r="AH33" s="261"/>
      <c r="AI33" s="163"/>
      <c r="AJ33" s="223"/>
      <c r="AK33" s="224"/>
    </row>
    <row r="34" spans="2:37" ht="42" customHeight="1" thickBot="1" x14ac:dyDescent="0.5">
      <c r="B34" s="242"/>
      <c r="C34" s="243"/>
      <c r="D34" s="243"/>
      <c r="E34" s="243"/>
      <c r="F34" s="243"/>
      <c r="G34" s="244"/>
      <c r="H34" s="245"/>
      <c r="I34" s="246"/>
      <c r="J34" s="246"/>
      <c r="K34" s="246"/>
      <c r="L34" s="246"/>
      <c r="M34" s="247"/>
      <c r="N34" s="248" t="str">
        <f>IF(ISBLANK(N33),"「委託研究費(脱落症例)」なしの場合’０’を記入",IF(AND(OR(AI28="☑",AI31="☑"),N33&lt;&gt;0),"継続試験では
委託研究費(脱落症例)の
設定はできません。",""))</f>
        <v/>
      </c>
      <c r="O34" s="249"/>
      <c r="P34" s="249"/>
      <c r="Q34" s="249"/>
      <c r="R34" s="249"/>
      <c r="S34" s="250"/>
      <c r="T34" s="251" t="str">
        <f>IF(AND(S15="☑",T32=""),"「既締結の目標被験者数」は変更有無にかかわらず記載","")</f>
        <v/>
      </c>
      <c r="U34" s="252"/>
      <c r="V34" s="252"/>
      <c r="W34" s="253" t="str">
        <f>IF(S15="☑","1)「目標被験者数Ⓒ」追加の場合、病院管理費差額を請求。尚、病院管理経費の返金は原則行ないません。","1)②③は「治験又は製造販売後臨床試験委託契約書(様式別紙第6又は第19)」締結時請求")</f>
        <v>1)②③は「治験又は製造販売後臨床試験委託契約書(様式別紙第6又は第19)」締結時請求</v>
      </c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5"/>
      <c r="AI34" s="256"/>
      <c r="AJ34" s="257"/>
      <c r="AK34" s="258"/>
    </row>
    <row r="35" spans="2:37" ht="9.75" customHeight="1" x14ac:dyDescent="0.45"/>
    <row r="36" spans="2:37" ht="8.25" customHeight="1" x14ac:dyDescent="0.45"/>
    <row r="37" spans="2:37" ht="15" customHeight="1" thickBot="1" x14ac:dyDescent="0.5">
      <c r="B37" s="12" t="s">
        <v>36</v>
      </c>
    </row>
    <row r="38" spans="2:37" ht="117.75" customHeight="1" thickBot="1" x14ac:dyDescent="0.5">
      <c r="B38" s="152" t="s">
        <v>23</v>
      </c>
      <c r="C38" s="153"/>
      <c r="D38" s="153"/>
      <c r="E38" s="153"/>
      <c r="F38" s="153"/>
      <c r="G38" s="153"/>
      <c r="H38" s="154" t="s">
        <v>37</v>
      </c>
      <c r="I38" s="153"/>
      <c r="J38" s="153"/>
      <c r="K38" s="153"/>
      <c r="L38" s="153"/>
      <c r="M38" s="155"/>
      <c r="N38" s="156" t="s">
        <v>38</v>
      </c>
      <c r="O38" s="153"/>
      <c r="P38" s="153"/>
      <c r="Q38" s="153"/>
      <c r="R38" s="153"/>
      <c r="S38" s="155"/>
      <c r="T38" s="156" t="s">
        <v>39</v>
      </c>
      <c r="U38" s="153"/>
      <c r="V38" s="153"/>
      <c r="W38" s="153"/>
      <c r="X38" s="153"/>
      <c r="Y38" s="155"/>
      <c r="Z38" s="156" t="s">
        <v>40</v>
      </c>
      <c r="AA38" s="153"/>
      <c r="AB38" s="153"/>
      <c r="AC38" s="153"/>
      <c r="AD38" s="153"/>
      <c r="AE38" s="155"/>
      <c r="AF38" s="156" t="s">
        <v>41</v>
      </c>
      <c r="AG38" s="153"/>
      <c r="AH38" s="153"/>
      <c r="AI38" s="153"/>
      <c r="AJ38" s="153"/>
      <c r="AK38" s="159"/>
    </row>
    <row r="39" spans="2:37" ht="36.75" customHeight="1" thickTop="1" x14ac:dyDescent="0.45">
      <c r="B39" s="38" t="s">
        <v>42</v>
      </c>
      <c r="C39" s="39"/>
      <c r="D39" s="39"/>
      <c r="E39" s="39"/>
      <c r="F39" s="39"/>
      <c r="G39" s="40"/>
      <c r="H39" s="268" t="str">
        <f>IF(ISBLANK(H28),"",H28)</f>
        <v/>
      </c>
      <c r="I39" s="269"/>
      <c r="J39" s="269"/>
      <c r="K39" s="269"/>
      <c r="L39" s="269"/>
      <c r="M39" s="269"/>
      <c r="N39" s="44">
        <v>6000</v>
      </c>
      <c r="O39" s="44"/>
      <c r="P39" s="44"/>
      <c r="Q39" s="44"/>
      <c r="R39" s="44"/>
      <c r="S39" s="44"/>
      <c r="T39" s="265" t="s">
        <v>43</v>
      </c>
      <c r="U39" s="266"/>
      <c r="V39" s="266"/>
      <c r="W39" s="266"/>
      <c r="X39" s="266"/>
      <c r="Y39" s="266"/>
      <c r="Z39" s="209" t="str">
        <f>IF(AND(ISNUMBER(N39),H39&lt;&gt;""),H39*N39,"")</f>
        <v/>
      </c>
      <c r="AA39" s="267"/>
      <c r="AB39" s="267"/>
      <c r="AC39" s="267"/>
      <c r="AD39" s="160" t="str">
        <f>IF(Z39="","","／例")</f>
        <v/>
      </c>
      <c r="AE39" s="264"/>
      <c r="AF39" s="277" t="s">
        <v>134</v>
      </c>
      <c r="AG39" s="278"/>
      <c r="AH39" s="278"/>
      <c r="AI39" s="278"/>
      <c r="AJ39" s="278"/>
      <c r="AK39" s="279"/>
    </row>
    <row r="40" spans="2:37" ht="36.75" customHeight="1" x14ac:dyDescent="0.45">
      <c r="B40" s="41"/>
      <c r="C40" s="42"/>
      <c r="D40" s="42"/>
      <c r="E40" s="42"/>
      <c r="F40" s="42"/>
      <c r="G40" s="43"/>
      <c r="H40" s="270"/>
      <c r="I40" s="49"/>
      <c r="J40" s="49"/>
      <c r="K40" s="49"/>
      <c r="L40" s="49"/>
      <c r="M40" s="49"/>
      <c r="N40" s="45"/>
      <c r="O40" s="45"/>
      <c r="P40" s="45"/>
      <c r="Q40" s="45"/>
      <c r="R40" s="45"/>
      <c r="S40" s="45"/>
      <c r="T40" s="46" t="s">
        <v>143</v>
      </c>
      <c r="U40" s="46"/>
      <c r="V40" s="46"/>
      <c r="W40" s="46"/>
      <c r="X40" s="46"/>
      <c r="Y40" s="46"/>
      <c r="Z40" s="47">
        <v>0</v>
      </c>
      <c r="AA40" s="47"/>
      <c r="AB40" s="47"/>
      <c r="AC40" s="47"/>
      <c r="AD40" s="47"/>
      <c r="AE40" s="47"/>
      <c r="AF40" s="280"/>
      <c r="AG40" s="281"/>
      <c r="AH40" s="281"/>
      <c r="AI40" s="281"/>
      <c r="AJ40" s="281"/>
      <c r="AK40" s="282"/>
    </row>
    <row r="41" spans="2:37" ht="36.75" customHeight="1" x14ac:dyDescent="0.45">
      <c r="B41" s="48" t="s">
        <v>135</v>
      </c>
      <c r="C41" s="49"/>
      <c r="D41" s="49"/>
      <c r="E41" s="49"/>
      <c r="F41" s="49"/>
      <c r="G41" s="50"/>
      <c r="H41" s="54"/>
      <c r="I41" s="55"/>
      <c r="J41" s="55"/>
      <c r="K41" s="55"/>
      <c r="L41" s="55"/>
      <c r="M41" s="55"/>
      <c r="N41" s="58" t="s">
        <v>139</v>
      </c>
      <c r="O41" s="58"/>
      <c r="P41" s="58"/>
      <c r="Q41" s="58"/>
      <c r="R41" s="58"/>
      <c r="S41" s="58"/>
      <c r="T41" s="262" t="s">
        <v>146</v>
      </c>
      <c r="U41" s="263"/>
      <c r="V41" s="263"/>
      <c r="W41" s="263"/>
      <c r="X41" s="263"/>
      <c r="Y41" s="263"/>
      <c r="Z41" s="64"/>
      <c r="AA41" s="65"/>
      <c r="AB41" s="65"/>
      <c r="AC41" s="65"/>
      <c r="AD41" s="62" t="s">
        <v>147</v>
      </c>
      <c r="AE41" s="63"/>
      <c r="AF41" s="49" t="s">
        <v>142</v>
      </c>
      <c r="AG41" s="49"/>
      <c r="AH41" s="49"/>
      <c r="AI41" s="49"/>
      <c r="AJ41" s="49"/>
      <c r="AK41" s="275"/>
    </row>
    <row r="42" spans="2:37" ht="36.75" customHeight="1" thickBot="1" x14ac:dyDescent="0.5">
      <c r="B42" s="51"/>
      <c r="C42" s="52"/>
      <c r="D42" s="52"/>
      <c r="E42" s="52"/>
      <c r="F42" s="52"/>
      <c r="G42" s="53"/>
      <c r="H42" s="56"/>
      <c r="I42" s="57"/>
      <c r="J42" s="57"/>
      <c r="K42" s="57"/>
      <c r="L42" s="57"/>
      <c r="M42" s="57"/>
      <c r="N42" s="59"/>
      <c r="O42" s="59"/>
      <c r="P42" s="59"/>
      <c r="Q42" s="59"/>
      <c r="R42" s="59"/>
      <c r="S42" s="59"/>
      <c r="T42" s="60" t="s">
        <v>144</v>
      </c>
      <c r="U42" s="60"/>
      <c r="V42" s="60"/>
      <c r="W42" s="60"/>
      <c r="X42" s="60"/>
      <c r="Y42" s="60"/>
      <c r="Z42" s="61">
        <v>0</v>
      </c>
      <c r="AA42" s="61"/>
      <c r="AB42" s="61"/>
      <c r="AC42" s="61"/>
      <c r="AD42" s="61"/>
      <c r="AE42" s="61"/>
      <c r="AF42" s="52"/>
      <c r="AG42" s="52"/>
      <c r="AH42" s="52"/>
      <c r="AI42" s="52"/>
      <c r="AJ42" s="52"/>
      <c r="AK42" s="276"/>
    </row>
    <row r="43" spans="2:37" ht="13.5" customHeight="1" x14ac:dyDescent="0.45">
      <c r="B43" s="34"/>
      <c r="C43" s="34"/>
      <c r="D43" s="34"/>
      <c r="E43" s="34"/>
      <c r="F43" s="34"/>
      <c r="G43" s="34"/>
      <c r="H43" s="36"/>
      <c r="I43" s="36"/>
      <c r="J43" s="36"/>
      <c r="K43" s="36"/>
      <c r="L43" s="36"/>
      <c r="M43" s="36"/>
      <c r="N43" s="37"/>
      <c r="O43" s="37"/>
      <c r="P43" s="37"/>
      <c r="Q43" s="37"/>
      <c r="R43" s="37"/>
      <c r="S43" s="37"/>
      <c r="T43" s="4"/>
      <c r="U43" s="4"/>
      <c r="V43" s="4"/>
      <c r="W43" s="4"/>
      <c r="X43" s="4"/>
      <c r="Y43" s="4"/>
      <c r="Z43" s="35"/>
      <c r="AA43" s="35"/>
      <c r="AB43" s="35"/>
      <c r="AC43" s="35"/>
      <c r="AD43" s="35"/>
      <c r="AE43" s="35"/>
      <c r="AF43" s="34"/>
      <c r="AG43" s="34"/>
      <c r="AH43" s="34"/>
      <c r="AI43" s="34"/>
      <c r="AJ43" s="34"/>
      <c r="AK43" s="34"/>
    </row>
    <row r="44" spans="2:37" ht="13.5" customHeight="1" x14ac:dyDescent="0.45"/>
    <row r="45" spans="2:37" ht="22.5" x14ac:dyDescent="0.45">
      <c r="C45" s="293" t="s">
        <v>44</v>
      </c>
      <c r="D45" s="293"/>
      <c r="E45" s="294"/>
      <c r="F45" s="294"/>
      <c r="G45" s="294"/>
      <c r="H45" s="10" t="s">
        <v>15</v>
      </c>
      <c r="I45" s="294"/>
      <c r="J45" s="294"/>
      <c r="K45" s="10" t="s">
        <v>16</v>
      </c>
      <c r="L45" s="294"/>
      <c r="M45" s="294"/>
      <c r="N45" s="10" t="s">
        <v>17</v>
      </c>
    </row>
    <row r="46" spans="2:37" ht="13.5" customHeight="1" x14ac:dyDescent="0.45">
      <c r="J46" s="9"/>
    </row>
    <row r="47" spans="2:37" ht="22.5" x14ac:dyDescent="0.45">
      <c r="M47" s="9" t="s">
        <v>45</v>
      </c>
    </row>
    <row r="48" spans="2:37" ht="22.5" x14ac:dyDescent="0.5">
      <c r="N48" s="295" t="s">
        <v>132</v>
      </c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</row>
    <row r="49" spans="13:30" ht="15" customHeight="1" x14ac:dyDescent="0.45">
      <c r="N49" s="291" t="s">
        <v>133</v>
      </c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</row>
    <row r="50" spans="13:30" ht="15" customHeight="1" x14ac:dyDescent="0.45"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</row>
    <row r="51" spans="13:30" ht="15" customHeight="1" x14ac:dyDescent="0.45">
      <c r="N51" s="271" t="s">
        <v>46</v>
      </c>
      <c r="O51" s="272"/>
      <c r="P51" s="272"/>
      <c r="Q51" s="272"/>
      <c r="R51" s="273" t="s">
        <v>153</v>
      </c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9" t="s">
        <v>47</v>
      </c>
    </row>
    <row r="52" spans="13:30" ht="17.25" customHeight="1" x14ac:dyDescent="0.45">
      <c r="N52" s="272"/>
      <c r="O52" s="272"/>
      <c r="P52" s="272"/>
      <c r="Q52" s="272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</row>
    <row r="53" spans="13:30" ht="22.5" x14ac:dyDescent="0.45">
      <c r="M53" s="9" t="s">
        <v>48</v>
      </c>
    </row>
    <row r="54" spans="13:30" ht="19.5" customHeight="1" x14ac:dyDescent="0.5">
      <c r="M54" s="9"/>
      <c r="N54" s="283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</row>
    <row r="55" spans="13:30" ht="18.75" customHeight="1" x14ac:dyDescent="0.45">
      <c r="N55" s="285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</row>
    <row r="56" spans="13:30" ht="18.75" customHeight="1" x14ac:dyDescent="0.45"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</row>
    <row r="57" spans="13:30" ht="22.5" customHeight="1" x14ac:dyDescent="0.45">
      <c r="N57" s="287"/>
      <c r="O57" s="288"/>
      <c r="P57" s="288"/>
      <c r="Q57" s="288"/>
      <c r="R57" s="289"/>
      <c r="S57" s="290"/>
      <c r="T57" s="290"/>
      <c r="U57" s="290"/>
      <c r="V57" s="290"/>
      <c r="W57" s="290"/>
      <c r="X57" s="290"/>
      <c r="Y57" s="290"/>
      <c r="Z57" s="290"/>
      <c r="AA57" s="290"/>
      <c r="AB57" s="290"/>
      <c r="AC57" s="290"/>
      <c r="AD57" s="9" t="s">
        <v>47</v>
      </c>
    </row>
    <row r="58" spans="13:30" ht="18.75" customHeight="1" x14ac:dyDescent="0.45">
      <c r="N58" s="288"/>
      <c r="O58" s="288"/>
      <c r="P58" s="288"/>
      <c r="Q58" s="288"/>
      <c r="R58" s="290"/>
      <c r="S58" s="290"/>
      <c r="T58" s="290"/>
      <c r="U58" s="290"/>
      <c r="V58" s="290"/>
      <c r="W58" s="290"/>
      <c r="X58" s="290"/>
      <c r="Y58" s="290"/>
      <c r="Z58" s="290"/>
      <c r="AA58" s="290"/>
      <c r="AB58" s="290"/>
      <c r="AC58" s="290"/>
    </row>
  </sheetData>
  <sheetProtection selectLockedCells="1"/>
  <mergeCells count="107">
    <mergeCell ref="N54:AC54"/>
    <mergeCell ref="N55:AC56"/>
    <mergeCell ref="N57:Q58"/>
    <mergeCell ref="R57:AC58"/>
    <mergeCell ref="N49:AC50"/>
    <mergeCell ref="C45:D45"/>
    <mergeCell ref="E45:G45"/>
    <mergeCell ref="I45:J45"/>
    <mergeCell ref="L45:M45"/>
    <mergeCell ref="N48:AC48"/>
    <mergeCell ref="AC33:AF33"/>
    <mergeCell ref="AG33:AH33"/>
    <mergeCell ref="T41:Y41"/>
    <mergeCell ref="AD39:AE39"/>
    <mergeCell ref="T39:Y39"/>
    <mergeCell ref="Z39:AC39"/>
    <mergeCell ref="H39:M40"/>
    <mergeCell ref="N51:Q52"/>
    <mergeCell ref="R51:AC52"/>
    <mergeCell ref="AF38:AK38"/>
    <mergeCell ref="AF41:AK42"/>
    <mergeCell ref="AF39:AK40"/>
    <mergeCell ref="B34:G34"/>
    <mergeCell ref="H34:M34"/>
    <mergeCell ref="N34:S34"/>
    <mergeCell ref="T34:V34"/>
    <mergeCell ref="W34:AH34"/>
    <mergeCell ref="AI34:AK34"/>
    <mergeCell ref="B38:G38"/>
    <mergeCell ref="H38:M38"/>
    <mergeCell ref="N38:S38"/>
    <mergeCell ref="T38:Y38"/>
    <mergeCell ref="Z38:AE38"/>
    <mergeCell ref="AG28:AH28"/>
    <mergeCell ref="AI28:AI30"/>
    <mergeCell ref="AJ28:AK30"/>
    <mergeCell ref="B29:G30"/>
    <mergeCell ref="W29:AB30"/>
    <mergeCell ref="AC29:AH30"/>
    <mergeCell ref="B28:G28"/>
    <mergeCell ref="H28:M32"/>
    <mergeCell ref="N28:S32"/>
    <mergeCell ref="T28:V30"/>
    <mergeCell ref="W28:AB28"/>
    <mergeCell ref="AC28:AF28"/>
    <mergeCell ref="B31:G32"/>
    <mergeCell ref="T31:V31"/>
    <mergeCell ref="W31:AB32"/>
    <mergeCell ref="AC31:AH32"/>
    <mergeCell ref="AI31:AI33"/>
    <mergeCell ref="AJ31:AK33"/>
    <mergeCell ref="T32:V32"/>
    <mergeCell ref="B33:G33"/>
    <mergeCell ref="H33:M33"/>
    <mergeCell ref="N33:S33"/>
    <mergeCell ref="T33:V33"/>
    <mergeCell ref="W33:AB33"/>
    <mergeCell ref="B21:G23"/>
    <mergeCell ref="H21:AK23"/>
    <mergeCell ref="B27:G27"/>
    <mergeCell ref="H27:M27"/>
    <mergeCell ref="N27:S27"/>
    <mergeCell ref="T27:V27"/>
    <mergeCell ref="W27:AB27"/>
    <mergeCell ref="AC27:AH27"/>
    <mergeCell ref="AI27:AK27"/>
    <mergeCell ref="F17:H17"/>
    <mergeCell ref="J17:K17"/>
    <mergeCell ref="M17:N17"/>
    <mergeCell ref="P17:AG17"/>
    <mergeCell ref="B19:G20"/>
    <mergeCell ref="H19:O20"/>
    <mergeCell ref="P19:W20"/>
    <mergeCell ref="X19:AK20"/>
    <mergeCell ref="K11:Z13"/>
    <mergeCell ref="O15:O16"/>
    <mergeCell ref="P15:P16"/>
    <mergeCell ref="Q15:R16"/>
    <mergeCell ref="S15:S16"/>
    <mergeCell ref="T15:U16"/>
    <mergeCell ref="V15:V16"/>
    <mergeCell ref="AC1:AD1"/>
    <mergeCell ref="AE1:AJ1"/>
    <mergeCell ref="Z2:AB3"/>
    <mergeCell ref="AC2:AK3"/>
    <mergeCell ref="AC4:AC5"/>
    <mergeCell ref="AD4:AE5"/>
    <mergeCell ref="AF4:AF5"/>
    <mergeCell ref="AG4:AK5"/>
    <mergeCell ref="AC6:AC7"/>
    <mergeCell ref="AD6:AE7"/>
    <mergeCell ref="AF6:AF7"/>
    <mergeCell ref="AG6:AK7"/>
    <mergeCell ref="Z4:AB9"/>
    <mergeCell ref="AC8:AC9"/>
    <mergeCell ref="AD8:AK9"/>
    <mergeCell ref="B39:G40"/>
    <mergeCell ref="N39:S40"/>
    <mergeCell ref="T40:Y40"/>
    <mergeCell ref="Z40:AE40"/>
    <mergeCell ref="B41:G42"/>
    <mergeCell ref="H41:M42"/>
    <mergeCell ref="N41:S42"/>
    <mergeCell ref="T42:Y42"/>
    <mergeCell ref="Z42:AE42"/>
    <mergeCell ref="AD41:AE41"/>
    <mergeCell ref="Z41:AC41"/>
  </mergeCells>
  <phoneticPr fontId="1"/>
  <conditionalFormatting sqref="N39">
    <cfRule type="expression" dxfId="74" priority="35" stopIfTrue="1">
      <formula>ISNUMBER(N39)</formula>
    </cfRule>
  </conditionalFormatting>
  <conditionalFormatting sqref="H19 X19 H21">
    <cfRule type="expression" dxfId="73" priority="34" stopIfTrue="1">
      <formula>ISBLANK(H19)</formula>
    </cfRule>
  </conditionalFormatting>
  <conditionalFormatting sqref="AC2">
    <cfRule type="expression" dxfId="72" priority="33" stopIfTrue="1">
      <formula>OR(ISBLANK(AC2),LEN(AC2)&lt;&gt;7)</formula>
    </cfRule>
  </conditionalFormatting>
  <conditionalFormatting sqref="Z4:AB5">
    <cfRule type="expression" dxfId="71" priority="29">
      <formula>AND(AC4="☑",AF4="☑")</formula>
    </cfRule>
    <cfRule type="expression" dxfId="70" priority="30">
      <formula>AND(AC6="☑",AF6="☑")</formula>
    </cfRule>
    <cfRule type="expression" dxfId="69" priority="31" stopIfTrue="1">
      <formula>AND(AC4="☑",OR(AC6="☑",AF6="☑"))</formula>
    </cfRule>
    <cfRule type="expression" dxfId="68" priority="32" stopIfTrue="1">
      <formula>AND(AF4="☑",OR(AC6="☑",AF6="☑"))</formula>
    </cfRule>
  </conditionalFormatting>
  <conditionalFormatting sqref="N33:S33 T28 H28:M31">
    <cfRule type="expression" dxfId="67" priority="28" stopIfTrue="1">
      <formula>ISBLANK(H28)</formula>
    </cfRule>
  </conditionalFormatting>
  <conditionalFormatting sqref="AE1:AJ1">
    <cfRule type="expression" dxfId="66" priority="27" stopIfTrue="1">
      <formula>OR(ISBLANK(AE1),ISNUMBER(AE1)=FALSE)</formula>
    </cfRule>
  </conditionalFormatting>
  <conditionalFormatting sqref="N28:S31">
    <cfRule type="expression" dxfId="65" priority="26">
      <formula>ISBLANK(N28)</formula>
    </cfRule>
  </conditionalFormatting>
  <conditionalFormatting sqref="AI27:AK27">
    <cfRule type="expression" dxfId="64" priority="25" stopIfTrue="1">
      <formula>AND(AI28="☑",AI31="☑")</formula>
    </cfRule>
  </conditionalFormatting>
  <conditionalFormatting sqref="Q15">
    <cfRule type="expression" dxfId="63" priority="23" stopIfTrue="1">
      <formula>AND(P15="☑",S15="□")</formula>
    </cfRule>
    <cfRule type="expression" dxfId="62" priority="24" stopIfTrue="1">
      <formula>AND(S15="☑",P15="□")</formula>
    </cfRule>
  </conditionalFormatting>
  <conditionalFormatting sqref="T15">
    <cfRule type="expression" dxfId="61" priority="21" stopIfTrue="1">
      <formula>AND(P15="☑",S15="□")</formula>
    </cfRule>
    <cfRule type="expression" dxfId="60" priority="22" stopIfTrue="1">
      <formula>AND(S15="☑",P15="□")</formula>
    </cfRule>
  </conditionalFormatting>
  <conditionalFormatting sqref="T32:V32">
    <cfRule type="expression" dxfId="59" priority="19">
      <formula>AND(S15="☑",T32="")</formula>
    </cfRule>
    <cfRule type="expression" dxfId="58" priority="20">
      <formula>S15="☑"</formula>
    </cfRule>
  </conditionalFormatting>
  <conditionalFormatting sqref="T31:V31">
    <cfRule type="expression" dxfId="57" priority="18">
      <formula>S15="☑"</formula>
    </cfRule>
  </conditionalFormatting>
  <conditionalFormatting sqref="N34:S34">
    <cfRule type="expression" dxfId="56" priority="16">
      <formula>AND(OR(AI28="☑",AI31="☑"),N33&lt;&gt;0)</formula>
    </cfRule>
    <cfRule type="expression" dxfId="55" priority="17">
      <formula>N33=""</formula>
    </cfRule>
  </conditionalFormatting>
  <conditionalFormatting sqref="T27:V27">
    <cfRule type="expression" dxfId="54" priority="14">
      <formula>AND(S15="□",T32&lt;&gt;"")</formula>
    </cfRule>
    <cfRule type="expression" dxfId="53" priority="15">
      <formula>AND(S15="☑",ISBLANK(T32))</formula>
    </cfRule>
  </conditionalFormatting>
  <conditionalFormatting sqref="T34:V34">
    <cfRule type="expression" dxfId="52" priority="13">
      <formula>AND(S15="☑",T32="")</formula>
    </cfRule>
  </conditionalFormatting>
  <conditionalFormatting sqref="Z7:AB7">
    <cfRule type="expression" dxfId="51" priority="9">
      <formula>AND(AC7="☑",AF7="☑")</formula>
    </cfRule>
    <cfRule type="expression" dxfId="50" priority="10">
      <formula>AND(#REF!="☑",#REF!="☑")</formula>
    </cfRule>
    <cfRule type="expression" dxfId="49" priority="11" stopIfTrue="1">
      <formula>AND(AC7="☑",OR(#REF!="☑",#REF!="☑"))</formula>
    </cfRule>
    <cfRule type="expression" dxfId="48" priority="12" stopIfTrue="1">
      <formula>AND(AF7="☑",OR(#REF!="☑",#REF!="☑"))</formula>
    </cfRule>
  </conditionalFormatting>
  <conditionalFormatting sqref="R57 J46 M47 AD51 M53:M54 N45 K45 C45:D45 H45 AD57 N48:N49 N51 R51 N54:N55 N57 D17:AH17">
    <cfRule type="expression" dxfId="47" priority="8">
      <formula>$S$15="☑"</formula>
    </cfRule>
  </conditionalFormatting>
  <conditionalFormatting sqref="AH17 F17:H17 J17:K17 M17:N17 N48:N49 N51 R51 N54:N55 N57 R57">
    <cfRule type="expression" dxfId="46" priority="6" stopIfTrue="1">
      <formula>$S$15="□"</formula>
    </cfRule>
    <cfRule type="containsBlanks" dxfId="45" priority="7">
      <formula>LEN(TRIM(F17))=0</formula>
    </cfRule>
  </conditionalFormatting>
  <conditionalFormatting sqref="N33:S33">
    <cfRule type="expression" dxfId="44" priority="5">
      <formula>AND(OR(AI28="☑",AI31="☑"),N33&lt;&gt;0)</formula>
    </cfRule>
  </conditionalFormatting>
  <conditionalFormatting sqref="Z6:AB6">
    <cfRule type="expression" dxfId="43" priority="45">
      <formula>AND(AC6="☑",AF6="☑")</formula>
    </cfRule>
    <cfRule type="expression" dxfId="42" priority="46">
      <formula>AND(AC10="☑",AF10="☑")</formula>
    </cfRule>
    <cfRule type="expression" dxfId="41" priority="47" stopIfTrue="1">
      <formula>AND(AC6="☑",OR(AC10="☑",AF10="☑"))</formula>
    </cfRule>
    <cfRule type="expression" dxfId="40" priority="48" stopIfTrue="1">
      <formula>AND(AF6="☑",OR(AC10="☑",AF10="☑"))</formula>
    </cfRule>
  </conditionalFormatting>
  <dataValidations count="10">
    <dataValidation type="list" allowBlank="1" showInputMessage="1" showErrorMessage="1" sqref="S15:S16 AC4:AC9 AF4:AF7">
      <formula1>"□,☑"</formula1>
    </dataValidation>
    <dataValidation type="list" showInputMessage="1" showErrorMessage="1" prompt="同一プロトコルで治験→製販後試験の場合は☑" sqref="AI31:AI33">
      <formula1>"□,☑"</formula1>
    </dataValidation>
    <dataValidation type="list" showInputMessage="1" showErrorMessage="1" prompt="継続試験の場合は☑" sqref="AI28">
      <formula1>"□,☑"</formula1>
    </dataValidation>
    <dataValidation type="decimal" allowBlank="1" showInputMessage="1" showErrorMessage="1" sqref="N33:S33">
      <formula1>0</formula1>
      <formula2>1</formula2>
    </dataValidation>
    <dataValidation type="whole" allowBlank="1" showInputMessage="1" showErrorMessage="1" sqref="M17:N17 L45:M45">
      <formula1>1</formula1>
      <formula2>31</formula2>
    </dataValidation>
    <dataValidation type="whole" allowBlank="1" showInputMessage="1" showErrorMessage="1" sqref="J17:K17 I45:J45">
      <formula1>1</formula1>
      <formula2>12</formula2>
    </dataValidation>
    <dataValidation type="whole" allowBlank="1" showInputMessage="1" showErrorMessage="1" sqref="F17:H17 E45:G45">
      <formula1>2015</formula1>
      <formula2>2099</formula2>
    </dataValidation>
    <dataValidation type="list" allowBlank="1" showInputMessage="1" showErrorMessage="1" prompt="版数を入力してください。" sqref="AH17">
      <formula1>"2,3,4,5,6,7,8,9,"</formula1>
    </dataValidation>
    <dataValidation type="whole" operator="greaterThanOrEqual" allowBlank="1" showInputMessage="1" showErrorMessage="1" sqref="T28:V30">
      <formula1>T32</formula1>
    </dataValidation>
    <dataValidation type="whole" operator="lessThanOrEqual" allowBlank="1" showInputMessage="1" showErrorMessage="1" sqref="T32:V32">
      <formula1>T28</formula1>
    </dataValidation>
  </dataValidations>
  <printOptions horizontalCentered="1"/>
  <pageMargins left="0.59055118110236227" right="0.19685039370078741" top="0.39370078740157483" bottom="0.15748031496062992" header="0.31496062992125984" footer="0.31496062992125984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8"/>
  <sheetViews>
    <sheetView zoomScaleNormal="100" workbookViewId="0">
      <selection activeCell="S15" sqref="S15:S16"/>
    </sheetView>
  </sheetViews>
  <sheetFormatPr defaultRowHeight="18.75" x14ac:dyDescent="0.45"/>
  <cols>
    <col min="2" max="37" width="3.33203125" customWidth="1"/>
    <col min="38" max="38" width="0.88671875" customWidth="1"/>
  </cols>
  <sheetData>
    <row r="1" spans="1:37" ht="22.5" customHeight="1" thickBot="1" x14ac:dyDescent="0.5">
      <c r="A1" s="1"/>
      <c r="B1" s="1"/>
      <c r="C1" s="1" t="s">
        <v>152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3"/>
      <c r="AA1" s="13"/>
      <c r="AB1" s="13"/>
      <c r="AC1" s="66" t="s">
        <v>0</v>
      </c>
      <c r="AD1" s="66"/>
      <c r="AE1" s="67"/>
      <c r="AF1" s="68"/>
      <c r="AG1" s="68"/>
      <c r="AH1" s="68"/>
      <c r="AI1" s="68"/>
      <c r="AJ1" s="68"/>
    </row>
    <row r="2" spans="1:37" ht="11.25" customHeight="1" x14ac:dyDescent="0.45">
      <c r="U2" s="2"/>
      <c r="V2" s="3"/>
      <c r="W2" s="3"/>
      <c r="Z2" s="69" t="s">
        <v>1</v>
      </c>
      <c r="AA2" s="70"/>
      <c r="AB2" s="70"/>
      <c r="AC2" s="73"/>
      <c r="AD2" s="74"/>
      <c r="AE2" s="74"/>
      <c r="AF2" s="74"/>
      <c r="AG2" s="74"/>
      <c r="AH2" s="74"/>
      <c r="AI2" s="74"/>
      <c r="AJ2" s="74"/>
      <c r="AK2" s="75"/>
    </row>
    <row r="3" spans="1:37" ht="11.25" customHeight="1" x14ac:dyDescent="0.45">
      <c r="U3" s="4"/>
      <c r="V3" s="4"/>
      <c r="W3" s="4"/>
      <c r="Z3" s="71"/>
      <c r="AA3" s="72"/>
      <c r="AB3" s="72"/>
      <c r="AC3" s="76"/>
      <c r="AD3" s="77"/>
      <c r="AE3" s="77"/>
      <c r="AF3" s="77"/>
      <c r="AG3" s="77"/>
      <c r="AH3" s="77"/>
      <c r="AI3" s="77"/>
      <c r="AJ3" s="77"/>
      <c r="AK3" s="78"/>
    </row>
    <row r="4" spans="1:37" ht="11.25" customHeight="1" x14ac:dyDescent="0.45">
      <c r="U4" s="4"/>
      <c r="V4" s="4"/>
      <c r="W4" s="4"/>
      <c r="Z4" s="90" t="s">
        <v>2</v>
      </c>
      <c r="AA4" s="91"/>
      <c r="AB4" s="91"/>
      <c r="AC4" s="79" t="s">
        <v>3</v>
      </c>
      <c r="AD4" s="81" t="s">
        <v>4</v>
      </c>
      <c r="AE4" s="81"/>
      <c r="AF4" s="82" t="s">
        <v>5</v>
      </c>
      <c r="AG4" s="84" t="s">
        <v>49</v>
      </c>
      <c r="AH4" s="84"/>
      <c r="AI4" s="84"/>
      <c r="AJ4" s="84"/>
      <c r="AK4" s="85"/>
    </row>
    <row r="5" spans="1:37" ht="11.25" customHeight="1" x14ac:dyDescent="0.45">
      <c r="U5" s="4"/>
      <c r="V5" s="4"/>
      <c r="W5" s="4"/>
      <c r="Z5" s="92"/>
      <c r="AA5" s="93"/>
      <c r="AB5" s="93"/>
      <c r="AC5" s="80"/>
      <c r="AD5" s="81"/>
      <c r="AE5" s="81"/>
      <c r="AF5" s="83"/>
      <c r="AG5" s="84"/>
      <c r="AH5" s="84"/>
      <c r="AI5" s="84"/>
      <c r="AJ5" s="84"/>
      <c r="AK5" s="85"/>
    </row>
    <row r="6" spans="1:37" ht="11.25" customHeight="1" x14ac:dyDescent="0.45">
      <c r="U6" s="4"/>
      <c r="V6" s="4"/>
      <c r="W6" s="4"/>
      <c r="Z6" s="92"/>
      <c r="AA6" s="93"/>
      <c r="AB6" s="93"/>
      <c r="AC6" s="79" t="s">
        <v>5</v>
      </c>
      <c r="AD6" s="81" t="s">
        <v>7</v>
      </c>
      <c r="AE6" s="84"/>
      <c r="AF6" s="82" t="s">
        <v>5</v>
      </c>
      <c r="AG6" s="81" t="s">
        <v>8</v>
      </c>
      <c r="AH6" s="84"/>
      <c r="AI6" s="84"/>
      <c r="AJ6" s="84"/>
      <c r="AK6" s="85"/>
    </row>
    <row r="7" spans="1:37" ht="11.25" customHeight="1" x14ac:dyDescent="0.45">
      <c r="U7" s="4"/>
      <c r="V7" s="4"/>
      <c r="W7" s="4"/>
      <c r="Z7" s="92"/>
      <c r="AA7" s="93"/>
      <c r="AB7" s="93"/>
      <c r="AC7" s="86"/>
      <c r="AD7" s="87"/>
      <c r="AE7" s="87"/>
      <c r="AF7" s="88"/>
      <c r="AG7" s="87"/>
      <c r="AH7" s="87"/>
      <c r="AI7" s="87"/>
      <c r="AJ7" s="87"/>
      <c r="AK7" s="89"/>
    </row>
    <row r="8" spans="1:37" ht="11.25" customHeight="1" x14ac:dyDescent="0.45">
      <c r="U8" s="4"/>
      <c r="V8" s="4"/>
      <c r="W8" s="4"/>
      <c r="Z8" s="94"/>
      <c r="AA8" s="299"/>
      <c r="AB8" s="299"/>
      <c r="AC8" s="98" t="s">
        <v>5</v>
      </c>
      <c r="AD8" s="100" t="s">
        <v>148</v>
      </c>
      <c r="AE8" s="101"/>
      <c r="AF8" s="101"/>
      <c r="AG8" s="101"/>
      <c r="AH8" s="101"/>
      <c r="AI8" s="101"/>
      <c r="AJ8" s="101"/>
      <c r="AK8" s="102"/>
    </row>
    <row r="9" spans="1:37" ht="11.25" customHeight="1" thickBot="1" x14ac:dyDescent="0.5">
      <c r="U9" s="4"/>
      <c r="V9" s="4"/>
      <c r="W9" s="4"/>
      <c r="Z9" s="96"/>
      <c r="AA9" s="97"/>
      <c r="AB9" s="97"/>
      <c r="AC9" s="99"/>
      <c r="AD9" s="103"/>
      <c r="AE9" s="103"/>
      <c r="AF9" s="103"/>
      <c r="AG9" s="103"/>
      <c r="AH9" s="103"/>
      <c r="AI9" s="103"/>
      <c r="AJ9" s="103"/>
      <c r="AK9" s="104"/>
    </row>
    <row r="10" spans="1:37" ht="15" customHeight="1" x14ac:dyDescent="0.45"/>
    <row r="11" spans="1:37" ht="15.75" customHeight="1" x14ac:dyDescent="0.45">
      <c r="I11" s="297" t="s">
        <v>50</v>
      </c>
      <c r="J11" s="298"/>
      <c r="K11" s="298"/>
      <c r="L11" s="298"/>
      <c r="M11" s="298"/>
      <c r="N11" s="298"/>
      <c r="O11" s="298"/>
      <c r="P11" s="298"/>
      <c r="Q11" s="298"/>
      <c r="R11" s="298"/>
      <c r="S11" s="298"/>
      <c r="T11" s="298"/>
      <c r="U11" s="298"/>
      <c r="V11" s="298"/>
      <c r="W11" s="298"/>
      <c r="X11" s="298"/>
      <c r="Y11" s="298"/>
      <c r="Z11" s="298"/>
      <c r="AA11" s="298"/>
      <c r="AB11" s="298"/>
    </row>
    <row r="12" spans="1:37" ht="15.75" customHeight="1" x14ac:dyDescent="0.45"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8"/>
      <c r="Y12" s="298"/>
      <c r="Z12" s="298"/>
      <c r="AA12" s="298"/>
      <c r="AB12" s="298"/>
    </row>
    <row r="13" spans="1:37" ht="15.75" customHeight="1" x14ac:dyDescent="0.45"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298"/>
      <c r="U13" s="298"/>
      <c r="V13" s="298"/>
      <c r="W13" s="298"/>
      <c r="X13" s="298"/>
      <c r="Y13" s="298"/>
      <c r="Z13" s="298"/>
      <c r="AA13" s="298"/>
      <c r="AB13" s="298"/>
    </row>
    <row r="14" spans="1:37" ht="15" customHeight="1" x14ac:dyDescent="0.45"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</row>
    <row r="15" spans="1:37" ht="15" customHeight="1" x14ac:dyDescent="0.45">
      <c r="I15" s="14"/>
      <c r="J15" s="14"/>
      <c r="K15" s="14"/>
      <c r="L15" s="14"/>
      <c r="M15" s="14"/>
      <c r="N15" s="14"/>
      <c r="O15" s="130" t="s">
        <v>51</v>
      </c>
      <c r="P15" s="131" t="str">
        <f>IF(S15="☑","□","☑")</f>
        <v>☑</v>
      </c>
      <c r="Q15" s="132" t="s">
        <v>11</v>
      </c>
      <c r="R15" s="132"/>
      <c r="S15" s="133" t="s">
        <v>5</v>
      </c>
      <c r="T15" s="132" t="s">
        <v>12</v>
      </c>
      <c r="U15" s="132"/>
      <c r="V15" s="130" t="s">
        <v>13</v>
      </c>
      <c r="W15" s="14"/>
      <c r="X15" s="14"/>
      <c r="Y15" s="14"/>
      <c r="Z15" s="14"/>
      <c r="AA15" s="14"/>
      <c r="AB15" s="14"/>
    </row>
    <row r="16" spans="1:37" ht="15" customHeight="1" x14ac:dyDescent="0.45">
      <c r="O16" s="130"/>
      <c r="P16" s="131"/>
      <c r="Q16" s="132"/>
      <c r="R16" s="132"/>
      <c r="S16" s="133"/>
      <c r="T16" s="132"/>
      <c r="U16" s="132"/>
      <c r="V16" s="130"/>
      <c r="AH16" s="7" t="str">
        <f>IF(AND(S15="☑",ISBLANK(AH17)),"↓版数","")</f>
        <v/>
      </c>
    </row>
    <row r="17" spans="2:37" s="15" customFormat="1" ht="22.5" x14ac:dyDescent="0.45">
      <c r="D17" s="9" t="s">
        <v>14</v>
      </c>
      <c r="E17" s="9"/>
      <c r="F17" s="105"/>
      <c r="G17" s="105"/>
      <c r="H17" s="105"/>
      <c r="I17" s="10" t="s">
        <v>15</v>
      </c>
      <c r="J17" s="105"/>
      <c r="K17" s="105"/>
      <c r="L17" s="10" t="s">
        <v>16</v>
      </c>
      <c r="M17" s="105"/>
      <c r="N17" s="105"/>
      <c r="O17" s="10" t="s">
        <v>17</v>
      </c>
      <c r="P17" s="106" t="s">
        <v>141</v>
      </c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1"/>
      <c r="AI17" s="8"/>
    </row>
    <row r="18" spans="2:37" ht="15" customHeight="1" thickBot="1" x14ac:dyDescent="0.5"/>
    <row r="19" spans="2:37" ht="15" customHeight="1" x14ac:dyDescent="0.45">
      <c r="B19" s="107" t="s">
        <v>52</v>
      </c>
      <c r="C19" s="108"/>
      <c r="D19" s="108"/>
      <c r="E19" s="108"/>
      <c r="F19" s="108"/>
      <c r="G19" s="109"/>
      <c r="H19" s="113"/>
      <c r="I19" s="114"/>
      <c r="J19" s="114"/>
      <c r="K19" s="114"/>
      <c r="L19" s="114"/>
      <c r="M19" s="114"/>
      <c r="N19" s="114"/>
      <c r="O19" s="115"/>
      <c r="P19" s="119" t="s">
        <v>53</v>
      </c>
      <c r="Q19" s="120"/>
      <c r="R19" s="120"/>
      <c r="S19" s="120"/>
      <c r="T19" s="120"/>
      <c r="U19" s="120"/>
      <c r="V19" s="120"/>
      <c r="W19" s="120"/>
      <c r="X19" s="123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5"/>
    </row>
    <row r="20" spans="2:37" ht="15" customHeight="1" x14ac:dyDescent="0.45">
      <c r="B20" s="110"/>
      <c r="C20" s="111"/>
      <c r="D20" s="111"/>
      <c r="E20" s="111"/>
      <c r="F20" s="111"/>
      <c r="G20" s="112"/>
      <c r="H20" s="116"/>
      <c r="I20" s="117"/>
      <c r="J20" s="117"/>
      <c r="K20" s="117"/>
      <c r="L20" s="117"/>
      <c r="M20" s="117"/>
      <c r="N20" s="117"/>
      <c r="O20" s="118"/>
      <c r="P20" s="121"/>
      <c r="Q20" s="122"/>
      <c r="R20" s="122"/>
      <c r="S20" s="122"/>
      <c r="T20" s="122"/>
      <c r="U20" s="122"/>
      <c r="V20" s="122"/>
      <c r="W20" s="122"/>
      <c r="X20" s="126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8"/>
    </row>
    <row r="21" spans="2:37" ht="15" customHeight="1" x14ac:dyDescent="0.45">
      <c r="B21" s="134" t="s">
        <v>54</v>
      </c>
      <c r="C21" s="135"/>
      <c r="D21" s="135"/>
      <c r="E21" s="135"/>
      <c r="F21" s="135"/>
      <c r="G21" s="136"/>
      <c r="H21" s="143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5"/>
    </row>
    <row r="22" spans="2:37" ht="15" customHeight="1" x14ac:dyDescent="0.45">
      <c r="B22" s="137"/>
      <c r="C22" s="138"/>
      <c r="D22" s="138"/>
      <c r="E22" s="138"/>
      <c r="F22" s="138"/>
      <c r="G22" s="139"/>
      <c r="H22" s="146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8"/>
    </row>
    <row r="23" spans="2:37" ht="15" customHeight="1" thickBot="1" x14ac:dyDescent="0.5">
      <c r="B23" s="140"/>
      <c r="C23" s="141"/>
      <c r="D23" s="141"/>
      <c r="E23" s="141"/>
      <c r="F23" s="141"/>
      <c r="G23" s="142"/>
      <c r="H23" s="149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1"/>
    </row>
    <row r="24" spans="2:37" ht="15" customHeight="1" x14ac:dyDescent="0.45"/>
    <row r="25" spans="2:37" ht="15" customHeight="1" thickBot="1" x14ac:dyDescent="0.5">
      <c r="B25" s="16" t="s">
        <v>55</v>
      </c>
      <c r="C25" s="12"/>
      <c r="D25" s="12"/>
      <c r="E25" s="12"/>
      <c r="F25" s="12"/>
    </row>
    <row r="26" spans="2:37" ht="60" customHeight="1" thickBot="1" x14ac:dyDescent="0.5">
      <c r="B26" s="152" t="s">
        <v>56</v>
      </c>
      <c r="C26" s="153"/>
      <c r="D26" s="153"/>
      <c r="E26" s="153"/>
      <c r="F26" s="153"/>
      <c r="G26" s="153"/>
      <c r="H26" s="154" t="s">
        <v>57</v>
      </c>
      <c r="I26" s="153"/>
      <c r="J26" s="153"/>
      <c r="K26" s="153"/>
      <c r="L26" s="153"/>
      <c r="M26" s="155"/>
      <c r="N26" s="156" t="s">
        <v>58</v>
      </c>
      <c r="O26" s="153"/>
      <c r="P26" s="153"/>
      <c r="Q26" s="153"/>
      <c r="R26" s="153"/>
      <c r="S26" s="156" t="s">
        <v>59</v>
      </c>
      <c r="T26" s="153"/>
      <c r="U26" s="153"/>
      <c r="V26" s="153"/>
      <c r="W26" s="153"/>
      <c r="X26" s="300" t="s">
        <v>60</v>
      </c>
      <c r="Y26" s="301"/>
      <c r="Z26" s="301"/>
      <c r="AA26" s="301"/>
      <c r="AB26" s="301"/>
      <c r="AC26" s="300" t="s">
        <v>61</v>
      </c>
      <c r="AD26" s="301"/>
      <c r="AE26" s="301"/>
      <c r="AF26" s="301"/>
      <c r="AG26" s="301"/>
      <c r="AH26" s="302"/>
      <c r="AI26" s="303"/>
      <c r="AJ26" s="303"/>
      <c r="AK26" s="304"/>
    </row>
    <row r="27" spans="2:37" ht="19.5" thickTop="1" x14ac:dyDescent="0.45">
      <c r="B27" s="324" t="s">
        <v>62</v>
      </c>
      <c r="C27" s="325"/>
      <c r="D27" s="325"/>
      <c r="E27" s="325"/>
      <c r="F27" s="325"/>
      <c r="G27" s="326"/>
      <c r="H27" s="330">
        <v>10000</v>
      </c>
      <c r="I27" s="199"/>
      <c r="J27" s="199"/>
      <c r="K27" s="199"/>
      <c r="L27" s="199"/>
      <c r="M27" s="200"/>
      <c r="N27" s="198" t="s">
        <v>63</v>
      </c>
      <c r="O27" s="331"/>
      <c r="P27" s="331"/>
      <c r="Q27" s="331"/>
      <c r="R27" s="332"/>
      <c r="S27" s="333" t="s">
        <v>64</v>
      </c>
      <c r="T27" s="334"/>
      <c r="U27" s="334"/>
      <c r="V27" s="334"/>
      <c r="W27" s="335"/>
      <c r="X27" s="333" t="s">
        <v>64</v>
      </c>
      <c r="Y27" s="334"/>
      <c r="Z27" s="334"/>
      <c r="AA27" s="334"/>
      <c r="AB27" s="335"/>
      <c r="AC27" s="198" t="s">
        <v>63</v>
      </c>
      <c r="AD27" s="331"/>
      <c r="AE27" s="331"/>
      <c r="AF27" s="331"/>
      <c r="AG27" s="332"/>
      <c r="AH27" s="305"/>
      <c r="AI27" s="306"/>
      <c r="AJ27" s="306"/>
      <c r="AK27" s="307"/>
    </row>
    <row r="28" spans="2:37" x14ac:dyDescent="0.45">
      <c r="B28" s="327"/>
      <c r="C28" s="328"/>
      <c r="D28" s="328"/>
      <c r="E28" s="328"/>
      <c r="F28" s="328"/>
      <c r="G28" s="329"/>
      <c r="H28" s="318"/>
      <c r="I28" s="111"/>
      <c r="J28" s="111"/>
      <c r="K28" s="111"/>
      <c r="L28" s="111"/>
      <c r="M28" s="112"/>
      <c r="N28" s="179"/>
      <c r="O28" s="111"/>
      <c r="P28" s="111"/>
      <c r="Q28" s="111"/>
      <c r="R28" s="112"/>
      <c r="S28" s="308" t="s">
        <v>64</v>
      </c>
      <c r="T28" s="309"/>
      <c r="U28" s="309"/>
      <c r="V28" s="309"/>
      <c r="W28" s="310"/>
      <c r="X28" s="308" t="s">
        <v>65</v>
      </c>
      <c r="Y28" s="309"/>
      <c r="Z28" s="309"/>
      <c r="AA28" s="309"/>
      <c r="AB28" s="310"/>
      <c r="AC28" s="179"/>
      <c r="AD28" s="111"/>
      <c r="AE28" s="111"/>
      <c r="AF28" s="111"/>
      <c r="AG28" s="112"/>
      <c r="AH28" s="311"/>
      <c r="AI28" s="312"/>
      <c r="AJ28" s="312"/>
      <c r="AK28" s="313"/>
    </row>
    <row r="29" spans="2:37" ht="18.75" customHeight="1" x14ac:dyDescent="0.45">
      <c r="B29" s="134" t="s">
        <v>66</v>
      </c>
      <c r="C29" s="135"/>
      <c r="D29" s="135"/>
      <c r="E29" s="135"/>
      <c r="F29" s="135"/>
      <c r="G29" s="314"/>
      <c r="H29" s="316">
        <v>10000</v>
      </c>
      <c r="I29" s="181"/>
      <c r="J29" s="181"/>
      <c r="K29" s="181"/>
      <c r="L29" s="181"/>
      <c r="M29" s="317"/>
      <c r="N29" s="180" t="s">
        <v>67</v>
      </c>
      <c r="O29" s="319"/>
      <c r="P29" s="319"/>
      <c r="Q29" s="319"/>
      <c r="R29" s="320"/>
      <c r="S29" s="321" t="s">
        <v>64</v>
      </c>
      <c r="T29" s="322"/>
      <c r="U29" s="322"/>
      <c r="V29" s="322"/>
      <c r="W29" s="323"/>
      <c r="X29" s="321" t="s">
        <v>68</v>
      </c>
      <c r="Y29" s="322"/>
      <c r="Z29" s="322"/>
      <c r="AA29" s="322"/>
      <c r="AB29" s="323"/>
      <c r="AC29" s="180" t="s">
        <v>67</v>
      </c>
      <c r="AD29" s="319"/>
      <c r="AE29" s="319"/>
      <c r="AF29" s="319"/>
      <c r="AG29" s="320"/>
      <c r="AH29" s="336"/>
      <c r="AI29" s="337"/>
      <c r="AJ29" s="337"/>
      <c r="AK29" s="338"/>
    </row>
    <row r="30" spans="2:37" x14ac:dyDescent="0.45">
      <c r="B30" s="110"/>
      <c r="C30" s="111"/>
      <c r="D30" s="111"/>
      <c r="E30" s="111"/>
      <c r="F30" s="111"/>
      <c r="G30" s="315"/>
      <c r="H30" s="318"/>
      <c r="I30" s="111"/>
      <c r="J30" s="111"/>
      <c r="K30" s="111"/>
      <c r="L30" s="111"/>
      <c r="M30" s="112"/>
      <c r="N30" s="179"/>
      <c r="O30" s="111"/>
      <c r="P30" s="111"/>
      <c r="Q30" s="111"/>
      <c r="R30" s="112"/>
      <c r="S30" s="308" t="s">
        <v>64</v>
      </c>
      <c r="T30" s="309"/>
      <c r="U30" s="309"/>
      <c r="V30" s="309"/>
      <c r="W30" s="310"/>
      <c r="X30" s="308" t="s">
        <v>64</v>
      </c>
      <c r="Y30" s="309"/>
      <c r="Z30" s="309"/>
      <c r="AA30" s="309"/>
      <c r="AB30" s="310"/>
      <c r="AC30" s="179"/>
      <c r="AD30" s="111"/>
      <c r="AE30" s="111"/>
      <c r="AF30" s="111"/>
      <c r="AG30" s="112"/>
      <c r="AH30" s="311"/>
      <c r="AI30" s="312"/>
      <c r="AJ30" s="312"/>
      <c r="AK30" s="313"/>
    </row>
    <row r="31" spans="2:37" x14ac:dyDescent="0.45">
      <c r="B31" s="368" t="s">
        <v>69</v>
      </c>
      <c r="C31" s="369"/>
      <c r="D31" s="369"/>
      <c r="E31" s="369"/>
      <c r="F31" s="369"/>
      <c r="G31" s="369"/>
      <c r="H31" s="372" t="s">
        <v>70</v>
      </c>
      <c r="I31" s="373"/>
      <c r="J31" s="373"/>
      <c r="K31" s="373"/>
      <c r="L31" s="373"/>
      <c r="M31" s="373"/>
      <c r="N31" s="376" t="s">
        <v>137</v>
      </c>
      <c r="O31" s="376"/>
      <c r="P31" s="376"/>
      <c r="Q31" s="376"/>
      <c r="R31" s="376"/>
      <c r="S31" s="376"/>
      <c r="T31" s="376"/>
      <c r="U31" s="376"/>
      <c r="V31" s="376"/>
      <c r="W31" s="376"/>
      <c r="X31" s="378"/>
      <c r="Y31" s="378"/>
      <c r="Z31" s="378"/>
      <c r="AA31" s="378"/>
      <c r="AB31" s="378"/>
      <c r="AC31" s="378"/>
      <c r="AD31" s="378"/>
      <c r="AE31" s="378"/>
      <c r="AF31" s="378"/>
      <c r="AG31" s="378"/>
      <c r="AH31" s="350"/>
      <c r="AI31" s="350"/>
      <c r="AJ31" s="350"/>
      <c r="AK31" s="351"/>
    </row>
    <row r="32" spans="2:37" ht="18.75" customHeight="1" x14ac:dyDescent="0.45">
      <c r="B32" s="370"/>
      <c r="C32" s="371"/>
      <c r="D32" s="371"/>
      <c r="E32" s="371"/>
      <c r="F32" s="371"/>
      <c r="G32" s="371"/>
      <c r="H32" s="374"/>
      <c r="I32" s="375"/>
      <c r="J32" s="375"/>
      <c r="K32" s="375"/>
      <c r="L32" s="375"/>
      <c r="M32" s="375"/>
      <c r="N32" s="377"/>
      <c r="O32" s="377"/>
      <c r="P32" s="377"/>
      <c r="Q32" s="377"/>
      <c r="R32" s="377"/>
      <c r="S32" s="377"/>
      <c r="T32" s="377"/>
      <c r="U32" s="377"/>
      <c r="V32" s="377"/>
      <c r="W32" s="377"/>
      <c r="X32" s="379"/>
      <c r="Y32" s="379"/>
      <c r="Z32" s="379"/>
      <c r="AA32" s="379"/>
      <c r="AB32" s="379"/>
      <c r="AC32" s="379"/>
      <c r="AD32" s="379"/>
      <c r="AE32" s="379"/>
      <c r="AF32" s="379"/>
      <c r="AG32" s="379"/>
      <c r="AH32" s="352"/>
      <c r="AI32" s="352"/>
      <c r="AJ32" s="352"/>
      <c r="AK32" s="353"/>
    </row>
    <row r="33" spans="2:37" x14ac:dyDescent="0.45">
      <c r="B33" s="354"/>
      <c r="C33" s="355"/>
      <c r="D33" s="355"/>
      <c r="E33" s="355"/>
      <c r="F33" s="355"/>
      <c r="G33" s="355"/>
      <c r="H33" s="358"/>
      <c r="I33" s="359"/>
      <c r="J33" s="359"/>
      <c r="K33" s="359"/>
      <c r="L33" s="359"/>
      <c r="M33" s="359"/>
      <c r="N33" s="362"/>
      <c r="O33" s="362"/>
      <c r="P33" s="362"/>
      <c r="Q33" s="362"/>
      <c r="R33" s="362"/>
      <c r="S33" s="362"/>
      <c r="T33" s="362"/>
      <c r="U33" s="362"/>
      <c r="V33" s="362"/>
      <c r="W33" s="362"/>
      <c r="X33" s="364"/>
      <c r="Y33" s="364"/>
      <c r="Z33" s="364"/>
      <c r="AA33" s="364"/>
      <c r="AB33" s="364"/>
      <c r="AC33" s="364"/>
      <c r="AD33" s="364"/>
      <c r="AE33" s="364"/>
      <c r="AF33" s="364"/>
      <c r="AG33" s="364"/>
      <c r="AH33" s="364"/>
      <c r="AI33" s="364"/>
      <c r="AJ33" s="364"/>
      <c r="AK33" s="366"/>
    </row>
    <row r="34" spans="2:37" ht="18.75" customHeight="1" thickBot="1" x14ac:dyDescent="0.5">
      <c r="B34" s="356"/>
      <c r="C34" s="357"/>
      <c r="D34" s="357"/>
      <c r="E34" s="357"/>
      <c r="F34" s="357"/>
      <c r="G34" s="357"/>
      <c r="H34" s="360"/>
      <c r="I34" s="361"/>
      <c r="J34" s="361"/>
      <c r="K34" s="361"/>
      <c r="L34" s="361"/>
      <c r="M34" s="361"/>
      <c r="N34" s="363"/>
      <c r="O34" s="363"/>
      <c r="P34" s="363"/>
      <c r="Q34" s="363"/>
      <c r="R34" s="363"/>
      <c r="S34" s="363"/>
      <c r="T34" s="363"/>
      <c r="U34" s="363"/>
      <c r="V34" s="363"/>
      <c r="W34" s="363"/>
      <c r="X34" s="365"/>
      <c r="Y34" s="365"/>
      <c r="Z34" s="365"/>
      <c r="AA34" s="365"/>
      <c r="AB34" s="365"/>
      <c r="AC34" s="365"/>
      <c r="AD34" s="365"/>
      <c r="AE34" s="365"/>
      <c r="AF34" s="365"/>
      <c r="AG34" s="365"/>
      <c r="AH34" s="365"/>
      <c r="AI34" s="365"/>
      <c r="AJ34" s="365"/>
      <c r="AK34" s="367"/>
    </row>
    <row r="35" spans="2:37" ht="15" customHeight="1" x14ac:dyDescent="0.45"/>
    <row r="36" spans="2:37" ht="15" customHeight="1" thickBot="1" x14ac:dyDescent="0.5">
      <c r="B36" s="16" t="s">
        <v>71</v>
      </c>
      <c r="C36" s="12"/>
      <c r="D36" s="12"/>
    </row>
    <row r="37" spans="2:37" ht="18.75" customHeight="1" x14ac:dyDescent="0.45">
      <c r="B37" s="380" t="s">
        <v>72</v>
      </c>
      <c r="C37" s="339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119"/>
      <c r="P37" s="383" t="s">
        <v>73</v>
      </c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9"/>
      <c r="AE37" s="339" t="s">
        <v>74</v>
      </c>
      <c r="AF37" s="339"/>
      <c r="AG37" s="119"/>
      <c r="AH37" s="339" t="s">
        <v>75</v>
      </c>
      <c r="AI37" s="339"/>
      <c r="AJ37" s="339"/>
      <c r="AK37" s="340"/>
    </row>
    <row r="38" spans="2:37" ht="37.5" customHeight="1" thickBot="1" x14ac:dyDescent="0.5">
      <c r="B38" s="381"/>
      <c r="C38" s="341"/>
      <c r="D38" s="341"/>
      <c r="E38" s="341"/>
      <c r="F38" s="341"/>
      <c r="G38" s="341"/>
      <c r="H38" s="341"/>
      <c r="I38" s="341"/>
      <c r="J38" s="341"/>
      <c r="K38" s="341"/>
      <c r="L38" s="341"/>
      <c r="M38" s="341"/>
      <c r="N38" s="341"/>
      <c r="O38" s="382"/>
      <c r="P38" s="343" t="s">
        <v>76</v>
      </c>
      <c r="Q38" s="344"/>
      <c r="R38" s="344"/>
      <c r="S38" s="344"/>
      <c r="T38" s="345"/>
      <c r="U38" s="346" t="s">
        <v>77</v>
      </c>
      <c r="V38" s="347"/>
      <c r="W38" s="347"/>
      <c r="X38" s="347"/>
      <c r="Y38" s="348"/>
      <c r="Z38" s="349" t="s">
        <v>78</v>
      </c>
      <c r="AA38" s="344"/>
      <c r="AB38" s="344"/>
      <c r="AC38" s="344"/>
      <c r="AD38" s="345"/>
      <c r="AE38" s="341"/>
      <c r="AF38" s="341"/>
      <c r="AG38" s="382"/>
      <c r="AH38" s="341"/>
      <c r="AI38" s="341"/>
      <c r="AJ38" s="341"/>
      <c r="AK38" s="342"/>
    </row>
    <row r="39" spans="2:37" ht="18.75" customHeight="1" thickTop="1" x14ac:dyDescent="0.45">
      <c r="B39" s="384" t="s">
        <v>79</v>
      </c>
      <c r="C39" s="385"/>
      <c r="D39" s="385"/>
      <c r="E39" s="385"/>
      <c r="F39" s="386"/>
      <c r="G39" s="390" t="s">
        <v>80</v>
      </c>
      <c r="H39" s="391"/>
      <c r="I39" s="391"/>
      <c r="J39" s="391"/>
      <c r="K39" s="391"/>
      <c r="L39" s="391"/>
      <c r="M39" s="391"/>
      <c r="N39" s="391"/>
      <c r="O39" s="392"/>
      <c r="P39" s="393" t="s">
        <v>81</v>
      </c>
      <c r="Q39" s="394"/>
      <c r="R39" s="394"/>
      <c r="S39" s="394"/>
      <c r="T39" s="395"/>
      <c r="U39" s="396"/>
      <c r="V39" s="397"/>
      <c r="W39" s="397"/>
      <c r="X39" s="397"/>
      <c r="Y39" s="397"/>
      <c r="Z39" s="397"/>
      <c r="AA39" s="397"/>
      <c r="AB39" s="397"/>
      <c r="AC39" s="397"/>
      <c r="AD39" s="398"/>
      <c r="AE39" s="396"/>
      <c r="AF39" s="397"/>
      <c r="AG39" s="398"/>
      <c r="AH39" s="198" t="s">
        <v>73</v>
      </c>
      <c r="AI39" s="199"/>
      <c r="AJ39" s="199"/>
      <c r="AK39" s="408"/>
    </row>
    <row r="40" spans="2:37" ht="18.75" customHeight="1" x14ac:dyDescent="0.45">
      <c r="B40" s="387"/>
      <c r="C40" s="388"/>
      <c r="D40" s="388"/>
      <c r="E40" s="388"/>
      <c r="F40" s="389"/>
      <c r="G40" s="415" t="s">
        <v>82</v>
      </c>
      <c r="H40" s="416"/>
      <c r="I40" s="416"/>
      <c r="J40" s="416"/>
      <c r="K40" s="416"/>
      <c r="L40" s="416"/>
      <c r="M40" s="416"/>
      <c r="N40" s="416"/>
      <c r="O40" s="417"/>
      <c r="P40" s="418">
        <v>0</v>
      </c>
      <c r="Q40" s="419"/>
      <c r="R40" s="419"/>
      <c r="S40" s="419"/>
      <c r="T40" s="420"/>
      <c r="U40" s="399"/>
      <c r="V40" s="400"/>
      <c r="W40" s="400"/>
      <c r="X40" s="400"/>
      <c r="Y40" s="400"/>
      <c r="Z40" s="400"/>
      <c r="AA40" s="400"/>
      <c r="AB40" s="400"/>
      <c r="AC40" s="400"/>
      <c r="AD40" s="401"/>
      <c r="AE40" s="402"/>
      <c r="AF40" s="403"/>
      <c r="AG40" s="404"/>
      <c r="AH40" s="409"/>
      <c r="AI40" s="410"/>
      <c r="AJ40" s="410"/>
      <c r="AK40" s="411"/>
    </row>
    <row r="41" spans="2:37" ht="18.75" customHeight="1" x14ac:dyDescent="0.45">
      <c r="B41" s="421" t="s">
        <v>83</v>
      </c>
      <c r="C41" s="422"/>
      <c r="D41" s="422"/>
      <c r="E41" s="422"/>
      <c r="F41" s="422"/>
      <c r="G41" s="427" t="s">
        <v>84</v>
      </c>
      <c r="H41" s="428"/>
      <c r="I41" s="428"/>
      <c r="J41" s="428"/>
      <c r="K41" s="428"/>
      <c r="L41" s="428"/>
      <c r="M41" s="428"/>
      <c r="N41" s="428"/>
      <c r="O41" s="429"/>
      <c r="P41" s="316" t="s">
        <v>85</v>
      </c>
      <c r="Q41" s="181"/>
      <c r="R41" s="181"/>
      <c r="S41" s="181"/>
      <c r="T41" s="317"/>
      <c r="U41" s="181" t="s">
        <v>86</v>
      </c>
      <c r="V41" s="181"/>
      <c r="W41" s="181"/>
      <c r="X41" s="181"/>
      <c r="Y41" s="181"/>
      <c r="Z41" s="239" t="s">
        <v>87</v>
      </c>
      <c r="AA41" s="240"/>
      <c r="AB41" s="240"/>
      <c r="AC41" s="240"/>
      <c r="AD41" s="241"/>
      <c r="AE41" s="402"/>
      <c r="AF41" s="403"/>
      <c r="AG41" s="404"/>
      <c r="AH41" s="409"/>
      <c r="AI41" s="410"/>
      <c r="AJ41" s="410"/>
      <c r="AK41" s="411"/>
    </row>
    <row r="42" spans="2:37" ht="18.75" customHeight="1" x14ac:dyDescent="0.45">
      <c r="B42" s="423"/>
      <c r="C42" s="424"/>
      <c r="D42" s="424"/>
      <c r="E42" s="424"/>
      <c r="F42" s="424"/>
      <c r="G42" s="450" t="s">
        <v>88</v>
      </c>
      <c r="H42" s="451"/>
      <c r="I42" s="451"/>
      <c r="J42" s="451"/>
      <c r="K42" s="451"/>
      <c r="L42" s="451"/>
      <c r="M42" s="451"/>
      <c r="N42" s="451"/>
      <c r="O42" s="452"/>
      <c r="P42" s="448"/>
      <c r="Q42" s="410"/>
      <c r="R42" s="410"/>
      <c r="S42" s="410"/>
      <c r="T42" s="449"/>
      <c r="U42" s="410"/>
      <c r="V42" s="410"/>
      <c r="W42" s="410"/>
      <c r="X42" s="410"/>
      <c r="Y42" s="410"/>
      <c r="Z42" s="239"/>
      <c r="AA42" s="240"/>
      <c r="AB42" s="240"/>
      <c r="AC42" s="240"/>
      <c r="AD42" s="241"/>
      <c r="AE42" s="402"/>
      <c r="AF42" s="403"/>
      <c r="AG42" s="404"/>
      <c r="AH42" s="409"/>
      <c r="AI42" s="410"/>
      <c r="AJ42" s="410"/>
      <c r="AK42" s="411"/>
    </row>
    <row r="43" spans="2:37" ht="18.75" customHeight="1" x14ac:dyDescent="0.45">
      <c r="B43" s="423"/>
      <c r="C43" s="424"/>
      <c r="D43" s="424"/>
      <c r="E43" s="424"/>
      <c r="F43" s="424"/>
      <c r="G43" s="453" t="s">
        <v>89</v>
      </c>
      <c r="H43" s="454"/>
      <c r="I43" s="454"/>
      <c r="J43" s="454"/>
      <c r="K43" s="454"/>
      <c r="L43" s="454"/>
      <c r="M43" s="454"/>
      <c r="N43" s="454"/>
      <c r="O43" s="455"/>
      <c r="P43" s="448"/>
      <c r="Q43" s="410"/>
      <c r="R43" s="410"/>
      <c r="S43" s="410"/>
      <c r="T43" s="449"/>
      <c r="U43" s="410"/>
      <c r="V43" s="410"/>
      <c r="W43" s="410"/>
      <c r="X43" s="410"/>
      <c r="Y43" s="410"/>
      <c r="Z43" s="321"/>
      <c r="AA43" s="322"/>
      <c r="AB43" s="322"/>
      <c r="AC43" s="322"/>
      <c r="AD43" s="323"/>
      <c r="AE43" s="402"/>
      <c r="AF43" s="403"/>
      <c r="AG43" s="404"/>
      <c r="AH43" s="409"/>
      <c r="AI43" s="410"/>
      <c r="AJ43" s="410"/>
      <c r="AK43" s="411"/>
    </row>
    <row r="44" spans="2:37" ht="18.75" customHeight="1" x14ac:dyDescent="0.45">
      <c r="B44" s="423"/>
      <c r="C44" s="424"/>
      <c r="D44" s="424"/>
      <c r="E44" s="424"/>
      <c r="F44" s="424"/>
      <c r="G44" s="450" t="s">
        <v>90</v>
      </c>
      <c r="H44" s="451"/>
      <c r="I44" s="451"/>
      <c r="J44" s="451"/>
      <c r="K44" s="451"/>
      <c r="L44" s="451"/>
      <c r="M44" s="451"/>
      <c r="N44" s="451"/>
      <c r="O44" s="452"/>
      <c r="P44" s="448"/>
      <c r="Q44" s="410"/>
      <c r="R44" s="410"/>
      <c r="S44" s="410"/>
      <c r="T44" s="449"/>
      <c r="U44" s="410"/>
      <c r="V44" s="410"/>
      <c r="W44" s="410"/>
      <c r="X44" s="410"/>
      <c r="Y44" s="410"/>
      <c r="Z44" s="456"/>
      <c r="AA44" s="457"/>
      <c r="AB44" s="457"/>
      <c r="AC44" s="457"/>
      <c r="AD44" s="458"/>
      <c r="AE44" s="402"/>
      <c r="AF44" s="403"/>
      <c r="AG44" s="404"/>
      <c r="AH44" s="409"/>
      <c r="AI44" s="410"/>
      <c r="AJ44" s="410"/>
      <c r="AK44" s="411"/>
    </row>
    <row r="45" spans="2:37" ht="18.75" customHeight="1" x14ac:dyDescent="0.45">
      <c r="B45" s="423"/>
      <c r="C45" s="424"/>
      <c r="D45" s="424"/>
      <c r="E45" s="424"/>
      <c r="F45" s="424"/>
      <c r="G45" s="462" t="s">
        <v>91</v>
      </c>
      <c r="H45" s="463"/>
      <c r="I45" s="463"/>
      <c r="J45" s="463"/>
      <c r="K45" s="463"/>
      <c r="L45" s="463"/>
      <c r="M45" s="463"/>
      <c r="N45" s="463"/>
      <c r="O45" s="464"/>
      <c r="P45" s="448"/>
      <c r="Q45" s="410"/>
      <c r="R45" s="410"/>
      <c r="S45" s="410"/>
      <c r="T45" s="449"/>
      <c r="U45" s="410"/>
      <c r="V45" s="410"/>
      <c r="W45" s="410"/>
      <c r="X45" s="410"/>
      <c r="Y45" s="410"/>
      <c r="Z45" s="459"/>
      <c r="AA45" s="460"/>
      <c r="AB45" s="460"/>
      <c r="AC45" s="460"/>
      <c r="AD45" s="461"/>
      <c r="AE45" s="402"/>
      <c r="AF45" s="403"/>
      <c r="AG45" s="404"/>
      <c r="AH45" s="409"/>
      <c r="AI45" s="410"/>
      <c r="AJ45" s="410"/>
      <c r="AK45" s="411"/>
    </row>
    <row r="46" spans="2:37" ht="18.75" customHeight="1" x14ac:dyDescent="0.45">
      <c r="B46" s="425"/>
      <c r="C46" s="426"/>
      <c r="D46" s="426"/>
      <c r="E46" s="426"/>
      <c r="F46" s="426"/>
      <c r="G46" s="430" t="s">
        <v>92</v>
      </c>
      <c r="H46" s="431"/>
      <c r="I46" s="431"/>
      <c r="J46" s="431"/>
      <c r="K46" s="431"/>
      <c r="L46" s="431"/>
      <c r="M46" s="431"/>
      <c r="N46" s="431"/>
      <c r="O46" s="432"/>
      <c r="P46" s="433">
        <v>10000</v>
      </c>
      <c r="Q46" s="434"/>
      <c r="R46" s="434"/>
      <c r="S46" s="434"/>
      <c r="T46" s="435"/>
      <c r="U46" s="436">
        <v>10000</v>
      </c>
      <c r="V46" s="434"/>
      <c r="W46" s="434"/>
      <c r="X46" s="434"/>
      <c r="Y46" s="434"/>
      <c r="Z46" s="436">
        <v>10000</v>
      </c>
      <c r="AA46" s="434"/>
      <c r="AB46" s="434"/>
      <c r="AC46" s="434"/>
      <c r="AD46" s="435"/>
      <c r="AE46" s="402"/>
      <c r="AF46" s="403"/>
      <c r="AG46" s="404"/>
      <c r="AH46" s="409"/>
      <c r="AI46" s="410"/>
      <c r="AJ46" s="410"/>
      <c r="AK46" s="411"/>
    </row>
    <row r="47" spans="2:37" ht="26.25" customHeight="1" thickBot="1" x14ac:dyDescent="0.5">
      <c r="B47" s="437" t="s">
        <v>93</v>
      </c>
      <c r="C47" s="438"/>
      <c r="D47" s="438"/>
      <c r="E47" s="438"/>
      <c r="F47" s="438"/>
      <c r="G47" s="439"/>
      <c r="H47" s="440"/>
      <c r="I47" s="440"/>
      <c r="J47" s="440"/>
      <c r="K47" s="440"/>
      <c r="L47" s="440"/>
      <c r="M47" s="440"/>
      <c r="N47" s="440"/>
      <c r="O47" s="441"/>
      <c r="P47" s="442">
        <v>10000</v>
      </c>
      <c r="Q47" s="443"/>
      <c r="R47" s="443"/>
      <c r="S47" s="443"/>
      <c r="T47" s="444"/>
      <c r="U47" s="445"/>
      <c r="V47" s="446"/>
      <c r="W47" s="446"/>
      <c r="X47" s="446"/>
      <c r="Y47" s="446"/>
      <c r="Z47" s="446"/>
      <c r="AA47" s="446"/>
      <c r="AB47" s="446"/>
      <c r="AC47" s="446"/>
      <c r="AD47" s="447"/>
      <c r="AE47" s="405"/>
      <c r="AF47" s="406"/>
      <c r="AG47" s="407"/>
      <c r="AH47" s="412"/>
      <c r="AI47" s="413"/>
      <c r="AJ47" s="413"/>
      <c r="AK47" s="414"/>
    </row>
    <row r="48" spans="2:37" ht="15" customHeight="1" x14ac:dyDescent="0.45"/>
    <row r="49" spans="2:37" ht="15" customHeight="1" thickBot="1" x14ac:dyDescent="0.5">
      <c r="B49" s="16" t="s">
        <v>94</v>
      </c>
      <c r="C49" s="12"/>
      <c r="D49" s="12"/>
    </row>
    <row r="50" spans="2:37" ht="60" customHeight="1" thickBot="1" x14ac:dyDescent="0.5">
      <c r="B50" s="152" t="s">
        <v>56</v>
      </c>
      <c r="C50" s="153"/>
      <c r="D50" s="153"/>
      <c r="E50" s="153"/>
      <c r="F50" s="153"/>
      <c r="G50" s="153"/>
      <c r="H50" s="154" t="s">
        <v>95</v>
      </c>
      <c r="I50" s="153"/>
      <c r="J50" s="153"/>
      <c r="K50" s="153"/>
      <c r="L50" s="153"/>
      <c r="M50" s="155"/>
      <c r="N50" s="156" t="s">
        <v>96</v>
      </c>
      <c r="O50" s="153"/>
      <c r="P50" s="153"/>
      <c r="Q50" s="153"/>
      <c r="R50" s="153"/>
      <c r="S50" s="155"/>
      <c r="T50" s="156" t="s">
        <v>97</v>
      </c>
      <c r="U50" s="153"/>
      <c r="V50" s="153"/>
      <c r="W50" s="153"/>
      <c r="X50" s="153"/>
      <c r="Y50" s="155"/>
      <c r="Z50" s="465" t="s">
        <v>98</v>
      </c>
      <c r="AA50" s="466"/>
      <c r="AB50" s="466"/>
      <c r="AC50" s="466"/>
      <c r="AD50" s="466"/>
      <c r="AE50" s="466"/>
      <c r="AF50" s="466"/>
      <c r="AG50" s="466"/>
      <c r="AH50" s="466"/>
      <c r="AI50" s="466"/>
      <c r="AJ50" s="466"/>
      <c r="AK50" s="467"/>
    </row>
    <row r="51" spans="2:37" ht="37.5" customHeight="1" thickTop="1" x14ac:dyDescent="0.45">
      <c r="B51" s="228" t="s">
        <v>99</v>
      </c>
      <c r="C51" s="72"/>
      <c r="D51" s="72"/>
      <c r="E51" s="72"/>
      <c r="F51" s="72"/>
      <c r="G51" s="468"/>
      <c r="H51" s="330">
        <v>50000</v>
      </c>
      <c r="I51" s="199"/>
      <c r="J51" s="199"/>
      <c r="K51" s="199"/>
      <c r="L51" s="199"/>
      <c r="M51" s="200"/>
      <c r="N51" s="198">
        <v>40000</v>
      </c>
      <c r="O51" s="199"/>
      <c r="P51" s="199"/>
      <c r="Q51" s="199"/>
      <c r="R51" s="199"/>
      <c r="S51" s="200"/>
      <c r="T51" s="198">
        <v>30000</v>
      </c>
      <c r="U51" s="199"/>
      <c r="V51" s="199"/>
      <c r="W51" s="199"/>
      <c r="X51" s="199"/>
      <c r="Y51" s="200"/>
      <c r="Z51" s="206" t="s">
        <v>100</v>
      </c>
      <c r="AA51" s="469"/>
      <c r="AB51" s="469"/>
      <c r="AC51" s="469"/>
      <c r="AD51" s="469"/>
      <c r="AE51" s="469"/>
      <c r="AF51" s="469"/>
      <c r="AG51" s="469"/>
      <c r="AH51" s="469"/>
      <c r="AI51" s="469"/>
      <c r="AJ51" s="469"/>
      <c r="AK51" s="470"/>
    </row>
    <row r="52" spans="2:37" ht="37.5" customHeight="1" x14ac:dyDescent="0.45">
      <c r="B52" s="228" t="s">
        <v>101</v>
      </c>
      <c r="C52" s="229"/>
      <c r="D52" s="229"/>
      <c r="E52" s="229"/>
      <c r="F52" s="229"/>
      <c r="G52" s="230"/>
      <c r="H52" s="316" t="s">
        <v>102</v>
      </c>
      <c r="I52" s="471"/>
      <c r="J52" s="471"/>
      <c r="K52" s="471"/>
      <c r="L52" s="471"/>
      <c r="M52" s="471"/>
      <c r="N52" s="471"/>
      <c r="O52" s="471"/>
      <c r="P52" s="471"/>
      <c r="Q52" s="471"/>
      <c r="R52" s="471"/>
      <c r="S52" s="471"/>
      <c r="T52" s="471"/>
      <c r="U52" s="471"/>
      <c r="V52" s="471"/>
      <c r="W52" s="471"/>
      <c r="X52" s="471"/>
      <c r="Y52" s="472"/>
      <c r="Z52" s="180" t="s">
        <v>100</v>
      </c>
      <c r="AA52" s="181"/>
      <c r="AB52" s="181"/>
      <c r="AC52" s="181"/>
      <c r="AD52" s="181"/>
      <c r="AE52" s="181"/>
      <c r="AF52" s="181"/>
      <c r="AG52" s="181"/>
      <c r="AH52" s="181"/>
      <c r="AI52" s="181"/>
      <c r="AJ52" s="181"/>
      <c r="AK52" s="476"/>
    </row>
    <row r="53" spans="2:37" ht="37.5" customHeight="1" thickBot="1" x14ac:dyDescent="0.5">
      <c r="B53" s="477" t="s">
        <v>103</v>
      </c>
      <c r="C53" s="478"/>
      <c r="D53" s="478"/>
      <c r="E53" s="478"/>
      <c r="F53" s="478"/>
      <c r="G53" s="479"/>
      <c r="H53" s="473"/>
      <c r="I53" s="474"/>
      <c r="J53" s="474"/>
      <c r="K53" s="474"/>
      <c r="L53" s="474"/>
      <c r="M53" s="474"/>
      <c r="N53" s="474"/>
      <c r="O53" s="474"/>
      <c r="P53" s="474"/>
      <c r="Q53" s="474"/>
      <c r="R53" s="474"/>
      <c r="S53" s="474"/>
      <c r="T53" s="474"/>
      <c r="U53" s="474"/>
      <c r="V53" s="474"/>
      <c r="W53" s="474"/>
      <c r="X53" s="474"/>
      <c r="Y53" s="475"/>
      <c r="Z53" s="412"/>
      <c r="AA53" s="413"/>
      <c r="AB53" s="413"/>
      <c r="AC53" s="413"/>
      <c r="AD53" s="413"/>
      <c r="AE53" s="413"/>
      <c r="AF53" s="413"/>
      <c r="AG53" s="413"/>
      <c r="AH53" s="413"/>
      <c r="AI53" s="413"/>
      <c r="AJ53" s="413"/>
      <c r="AK53" s="414"/>
    </row>
    <row r="54" spans="2:37" ht="15" customHeight="1" x14ac:dyDescent="0.45"/>
    <row r="55" spans="2:37" ht="15" customHeight="1" thickBot="1" x14ac:dyDescent="0.5">
      <c r="B55" s="12" t="s">
        <v>104</v>
      </c>
      <c r="C55" s="12"/>
      <c r="D55" s="12"/>
      <c r="E55" s="12"/>
      <c r="F55" s="12"/>
    </row>
    <row r="56" spans="2:37" ht="60" customHeight="1" thickBot="1" x14ac:dyDescent="0.5">
      <c r="B56" s="152" t="s">
        <v>56</v>
      </c>
      <c r="C56" s="153"/>
      <c r="D56" s="153"/>
      <c r="E56" s="153"/>
      <c r="F56" s="153"/>
      <c r="G56" s="153"/>
      <c r="H56" s="154" t="s">
        <v>105</v>
      </c>
      <c r="I56" s="153"/>
      <c r="J56" s="153"/>
      <c r="K56" s="153"/>
      <c r="L56" s="153"/>
      <c r="M56" s="155"/>
      <c r="N56" s="480" t="s">
        <v>106</v>
      </c>
      <c r="O56" s="481"/>
      <c r="P56" s="481"/>
      <c r="Q56" s="481"/>
      <c r="R56" s="481"/>
      <c r="S56" s="481"/>
      <c r="T56" s="481"/>
      <c r="U56" s="481"/>
      <c r="V56" s="481"/>
      <c r="W56" s="481"/>
      <c r="X56" s="481"/>
      <c r="Y56" s="481"/>
      <c r="Z56" s="156" t="s">
        <v>145</v>
      </c>
      <c r="AA56" s="466"/>
      <c r="AB56" s="466"/>
      <c r="AC56" s="466"/>
      <c r="AD56" s="466"/>
      <c r="AE56" s="482"/>
      <c r="AF56" s="483"/>
      <c r="AG56" s="484"/>
      <c r="AH56" s="484"/>
      <c r="AI56" s="484"/>
      <c r="AJ56" s="484"/>
      <c r="AK56" s="485"/>
    </row>
    <row r="57" spans="2:37" ht="18.75" customHeight="1" thickTop="1" x14ac:dyDescent="0.45">
      <c r="B57" s="486" t="s">
        <v>107</v>
      </c>
      <c r="C57" s="487"/>
      <c r="D57" s="487"/>
      <c r="E57" s="487"/>
      <c r="F57" s="487"/>
      <c r="G57" s="488"/>
      <c r="H57" s="330">
        <f>IF(OR(N60="☑",N61="☑"),"ー",10000)</f>
        <v>10000</v>
      </c>
      <c r="I57" s="199"/>
      <c r="J57" s="199"/>
      <c r="K57" s="199"/>
      <c r="L57" s="199"/>
      <c r="M57" s="200"/>
      <c r="N57" s="17" t="str">
        <f>IF(OR(N58="☑",N59="☑",N60="☑",N61="☑"),"□","☑")</f>
        <v>☑</v>
      </c>
      <c r="O57" s="495" t="s">
        <v>108</v>
      </c>
      <c r="P57" s="495"/>
      <c r="Q57" s="495"/>
      <c r="R57" s="495"/>
      <c r="S57" s="495"/>
      <c r="T57" s="495"/>
      <c r="U57" s="495"/>
      <c r="V57" s="495"/>
      <c r="W57" s="495"/>
      <c r="X57" s="495"/>
      <c r="Y57" s="496"/>
      <c r="Z57" s="198" t="str">
        <f>IF(N60="☑","ー","（①＋②）×支払回数")</f>
        <v>（①＋②）×支払回数</v>
      </c>
      <c r="AA57" s="199"/>
      <c r="AB57" s="199"/>
      <c r="AC57" s="199"/>
      <c r="AD57" s="199"/>
      <c r="AE57" s="200"/>
      <c r="AF57" s="497"/>
      <c r="AG57" s="498"/>
      <c r="AH57" s="498"/>
      <c r="AI57" s="498"/>
      <c r="AJ57" s="498"/>
      <c r="AK57" s="499"/>
    </row>
    <row r="58" spans="2:37" ht="18.75" customHeight="1" x14ac:dyDescent="0.45">
      <c r="B58" s="489"/>
      <c r="C58" s="490"/>
      <c r="D58" s="490"/>
      <c r="E58" s="490"/>
      <c r="F58" s="490"/>
      <c r="G58" s="491"/>
      <c r="H58" s="492"/>
      <c r="I58" s="493"/>
      <c r="J58" s="493"/>
      <c r="K58" s="493"/>
      <c r="L58" s="493"/>
      <c r="M58" s="494"/>
      <c r="N58" s="18" t="s">
        <v>5</v>
      </c>
      <c r="O58" s="193"/>
      <c r="P58" s="193"/>
      <c r="Q58" s="451" t="s">
        <v>109</v>
      </c>
      <c r="R58" s="451"/>
      <c r="S58" s="451"/>
      <c r="T58" s="451"/>
      <c r="U58" s="451"/>
      <c r="V58" s="451"/>
      <c r="W58" s="451"/>
      <c r="X58" s="451"/>
      <c r="Y58" s="502"/>
      <c r="Z58" s="409"/>
      <c r="AA58" s="410"/>
      <c r="AB58" s="410"/>
      <c r="AC58" s="410"/>
      <c r="AD58" s="410"/>
      <c r="AE58" s="449"/>
      <c r="AF58" s="500"/>
      <c r="AG58" s="355"/>
      <c r="AH58" s="355"/>
      <c r="AI58" s="355"/>
      <c r="AJ58" s="355"/>
      <c r="AK58" s="501"/>
    </row>
    <row r="59" spans="2:37" ht="18.75" customHeight="1" x14ac:dyDescent="0.45">
      <c r="B59" s="137" t="s">
        <v>110</v>
      </c>
      <c r="C59" s="325"/>
      <c r="D59" s="325"/>
      <c r="E59" s="325"/>
      <c r="F59" s="325"/>
      <c r="G59" s="326"/>
      <c r="H59" s="448">
        <f>IF(OR(N60="☑",N61="☑"),"ー",5000)</f>
        <v>5000</v>
      </c>
      <c r="I59" s="410"/>
      <c r="J59" s="410"/>
      <c r="K59" s="410"/>
      <c r="L59" s="410"/>
      <c r="M59" s="449"/>
      <c r="N59" s="18" t="s">
        <v>5</v>
      </c>
      <c r="O59" s="503"/>
      <c r="P59" s="503"/>
      <c r="Q59" s="503"/>
      <c r="R59" s="503"/>
      <c r="S59" s="503"/>
      <c r="T59" s="503"/>
      <c r="U59" s="503"/>
      <c r="V59" s="503"/>
      <c r="W59" s="503"/>
      <c r="X59" s="512" t="s">
        <v>111</v>
      </c>
      <c r="Y59" s="513"/>
      <c r="Z59" s="409"/>
      <c r="AA59" s="410"/>
      <c r="AB59" s="410"/>
      <c r="AC59" s="410"/>
      <c r="AD59" s="410"/>
      <c r="AE59" s="449"/>
      <c r="AF59" s="500"/>
      <c r="AG59" s="355"/>
      <c r="AH59" s="355"/>
      <c r="AI59" s="355"/>
      <c r="AJ59" s="355"/>
      <c r="AK59" s="501"/>
    </row>
    <row r="60" spans="2:37" ht="18.75" customHeight="1" x14ac:dyDescent="0.45">
      <c r="B60" s="324"/>
      <c r="C60" s="325"/>
      <c r="D60" s="325"/>
      <c r="E60" s="325"/>
      <c r="F60" s="325"/>
      <c r="G60" s="326"/>
      <c r="H60" s="448"/>
      <c r="I60" s="410"/>
      <c r="J60" s="410"/>
      <c r="K60" s="410"/>
      <c r="L60" s="410"/>
      <c r="M60" s="449"/>
      <c r="N60" s="18" t="s">
        <v>5</v>
      </c>
      <c r="O60" s="512" t="s">
        <v>112</v>
      </c>
      <c r="P60" s="512"/>
      <c r="Q60" s="512"/>
      <c r="R60" s="512"/>
      <c r="S60" s="512"/>
      <c r="T60" s="512"/>
      <c r="U60" s="512"/>
      <c r="V60" s="512"/>
      <c r="W60" s="512"/>
      <c r="X60" s="512"/>
      <c r="Y60" s="513"/>
      <c r="Z60" s="409"/>
      <c r="AA60" s="410"/>
      <c r="AB60" s="410"/>
      <c r="AC60" s="410"/>
      <c r="AD60" s="410"/>
      <c r="AE60" s="449"/>
      <c r="AF60" s="500"/>
      <c r="AG60" s="355"/>
      <c r="AH60" s="355"/>
      <c r="AI60" s="355"/>
      <c r="AJ60" s="355"/>
      <c r="AK60" s="501"/>
    </row>
    <row r="61" spans="2:37" ht="18.75" customHeight="1" x14ac:dyDescent="0.45">
      <c r="B61" s="19"/>
      <c r="C61" s="20"/>
      <c r="D61" s="20"/>
      <c r="E61" s="20"/>
      <c r="F61" s="20"/>
      <c r="G61" s="20"/>
      <c r="H61" s="21"/>
      <c r="I61" s="22"/>
      <c r="J61" s="22"/>
      <c r="K61" s="22"/>
      <c r="L61" s="22"/>
      <c r="M61" s="23"/>
      <c r="N61" s="24" t="s">
        <v>5</v>
      </c>
      <c r="O61" s="514" t="s">
        <v>113</v>
      </c>
      <c r="P61" s="514"/>
      <c r="Q61" s="514"/>
      <c r="R61" s="514"/>
      <c r="S61" s="514"/>
      <c r="T61" s="514"/>
      <c r="U61" s="514"/>
      <c r="V61" s="514"/>
      <c r="W61" s="514"/>
      <c r="X61" s="514"/>
      <c r="Y61" s="515"/>
      <c r="Z61" s="179"/>
      <c r="AA61" s="111"/>
      <c r="AB61" s="111"/>
      <c r="AC61" s="111"/>
      <c r="AD61" s="111"/>
      <c r="AE61" s="112"/>
      <c r="AF61" s="25"/>
      <c r="AG61" s="25"/>
      <c r="AH61" s="25"/>
      <c r="AI61" s="25"/>
      <c r="AJ61" s="25"/>
      <c r="AK61" s="26"/>
    </row>
    <row r="62" spans="2:37" ht="62.25" customHeight="1" thickBot="1" x14ac:dyDescent="0.5">
      <c r="B62" s="516"/>
      <c r="C62" s="474"/>
      <c r="D62" s="474"/>
      <c r="E62" s="474"/>
      <c r="F62" s="474"/>
      <c r="G62" s="517"/>
      <c r="H62" s="518"/>
      <c r="I62" s="519"/>
      <c r="J62" s="519"/>
      <c r="K62" s="519"/>
      <c r="L62" s="519"/>
      <c r="M62" s="520"/>
      <c r="N62" s="521" t="s">
        <v>114</v>
      </c>
      <c r="O62" s="522"/>
      <c r="P62" s="522"/>
      <c r="Q62" s="522"/>
      <c r="R62" s="522"/>
      <c r="S62" s="522"/>
      <c r="T62" s="523"/>
      <c r="U62" s="523"/>
      <c r="V62" s="523"/>
      <c r="W62" s="523"/>
      <c r="X62" s="523"/>
      <c r="Y62" s="524"/>
      <c r="Z62" s="504" t="s">
        <v>115</v>
      </c>
      <c r="AA62" s="141"/>
      <c r="AB62" s="141"/>
      <c r="AC62" s="141"/>
      <c r="AD62" s="141"/>
      <c r="AE62" s="142"/>
      <c r="AF62" s="505"/>
      <c r="AG62" s="505"/>
      <c r="AH62" s="505"/>
      <c r="AI62" s="505"/>
      <c r="AJ62" s="505"/>
      <c r="AK62" s="506"/>
    </row>
    <row r="63" spans="2:37" ht="15" customHeight="1" x14ac:dyDescent="0.45"/>
    <row r="64" spans="2:37" ht="15" customHeight="1" thickBot="1" x14ac:dyDescent="0.5">
      <c r="B64" s="16" t="s">
        <v>116</v>
      </c>
      <c r="I64" s="525" t="s">
        <v>140</v>
      </c>
      <c r="J64" s="525"/>
      <c r="K64" s="525"/>
      <c r="L64" s="525"/>
      <c r="M64" s="525"/>
      <c r="N64" s="525"/>
      <c r="O64" s="525"/>
      <c r="P64" s="525"/>
      <c r="Q64" s="525"/>
      <c r="R64" s="525"/>
      <c r="S64" s="525"/>
      <c r="T64" s="525"/>
      <c r="U64" s="525"/>
      <c r="V64" s="525"/>
      <c r="W64" s="525"/>
      <c r="X64" s="525"/>
      <c r="Y64" s="525"/>
      <c r="Z64" s="525"/>
    </row>
    <row r="65" spans="2:38" ht="60" customHeight="1" thickBot="1" x14ac:dyDescent="0.5">
      <c r="B65" s="152" t="s">
        <v>117</v>
      </c>
      <c r="C65" s="153"/>
      <c r="D65" s="153"/>
      <c r="E65" s="153"/>
      <c r="F65" s="153"/>
      <c r="G65" s="153"/>
      <c r="H65" s="154" t="s">
        <v>118</v>
      </c>
      <c r="I65" s="153"/>
      <c r="J65" s="153"/>
      <c r="K65" s="153"/>
      <c r="L65" s="153"/>
      <c r="M65" s="155"/>
      <c r="N65" s="507" t="s">
        <v>119</v>
      </c>
      <c r="O65" s="507"/>
      <c r="P65" s="507"/>
      <c r="Q65" s="507"/>
      <c r="R65" s="507"/>
      <c r="S65" s="507"/>
      <c r="T65" s="508" t="s">
        <v>120</v>
      </c>
      <c r="U65" s="509"/>
      <c r="V65" s="509"/>
      <c r="W65" s="509"/>
      <c r="X65" s="509"/>
      <c r="Y65" s="509"/>
      <c r="Z65" s="509"/>
      <c r="AA65" s="509"/>
      <c r="AB65" s="509"/>
      <c r="AC65" s="509"/>
      <c r="AD65" s="509"/>
      <c r="AE65" s="510"/>
      <c r="AF65" s="300" t="str">
        <f>IF(Z68="☑","支払い方法","")</f>
        <v/>
      </c>
      <c r="AG65" s="301"/>
      <c r="AH65" s="301"/>
      <c r="AI65" s="301"/>
      <c r="AJ65" s="301"/>
      <c r="AK65" s="511"/>
      <c r="AL65" s="27"/>
    </row>
    <row r="66" spans="2:38" ht="18.75" customHeight="1" thickTop="1" x14ac:dyDescent="0.45">
      <c r="B66" s="186" t="s">
        <v>121</v>
      </c>
      <c r="C66" s="566"/>
      <c r="D66" s="566"/>
      <c r="E66" s="566"/>
      <c r="F66" s="566"/>
      <c r="G66" s="566"/>
      <c r="H66" s="330" t="str">
        <f>IF(Z66="☑","ー",500)</f>
        <v>ー</v>
      </c>
      <c r="I66" s="199"/>
      <c r="J66" s="199"/>
      <c r="K66" s="199"/>
      <c r="L66" s="199"/>
      <c r="M66" s="200"/>
      <c r="N66" s="198" t="str">
        <f>IF(Z66="☑","ー",IF(AND(ISNUMBER(F70),ISBLANK(T68)=FALSE,ISNUMBER(DATEDIF(T68,AA68,"M"))),IF(T70="☑",(H66+H68)*DATEDIF(T68,AA68,"M"),(H66+H68)*(1+DATEDIF(T68,AA68,"M"))),""))</f>
        <v>ー</v>
      </c>
      <c r="O66" s="385"/>
      <c r="P66" s="385"/>
      <c r="Q66" s="385"/>
      <c r="R66" s="385"/>
      <c r="S66" s="386"/>
      <c r="T66" s="576" t="str">
        <f>IF(Z66="☑","GCP規定の
保存終了日まで","有償保存開始日")</f>
        <v>GCP規定の
保存終了日まで</v>
      </c>
      <c r="U66" s="577"/>
      <c r="V66" s="577"/>
      <c r="W66" s="577"/>
      <c r="X66" s="577"/>
      <c r="Y66" s="580" t="s">
        <v>122</v>
      </c>
      <c r="Z66" s="582" t="str">
        <f>IF(Z68="☑","","☑")</f>
        <v>☑</v>
      </c>
      <c r="AA66" s="526" t="str">
        <f>IF(Z68="☑","有償保存終了予定日","延長保存不要
または未定")</f>
        <v>延長保存不要
または未定</v>
      </c>
      <c r="AB66" s="527"/>
      <c r="AC66" s="527"/>
      <c r="AD66" s="527"/>
      <c r="AE66" s="528"/>
      <c r="AF66" s="531" t="str">
        <f>IF(Z68="☑","治験終了時に請求書発行","")</f>
        <v/>
      </c>
      <c r="AG66" s="532"/>
      <c r="AH66" s="532"/>
      <c r="AI66" s="532"/>
      <c r="AJ66" s="532"/>
      <c r="AK66" s="533"/>
      <c r="AL66" s="28"/>
    </row>
    <row r="67" spans="2:38" ht="18.75" customHeight="1" x14ac:dyDescent="0.45">
      <c r="B67" s="567"/>
      <c r="C67" s="568"/>
      <c r="D67" s="568"/>
      <c r="E67" s="568"/>
      <c r="F67" s="568"/>
      <c r="G67" s="568"/>
      <c r="H67" s="569"/>
      <c r="I67" s="570"/>
      <c r="J67" s="570"/>
      <c r="K67" s="570"/>
      <c r="L67" s="570"/>
      <c r="M67" s="571"/>
      <c r="N67" s="572"/>
      <c r="O67" s="573"/>
      <c r="P67" s="573"/>
      <c r="Q67" s="573"/>
      <c r="R67" s="573"/>
      <c r="S67" s="574"/>
      <c r="T67" s="578"/>
      <c r="U67" s="579"/>
      <c r="V67" s="579"/>
      <c r="W67" s="579"/>
      <c r="X67" s="579"/>
      <c r="Y67" s="581"/>
      <c r="Z67" s="583"/>
      <c r="AA67" s="529"/>
      <c r="AB67" s="529"/>
      <c r="AC67" s="529"/>
      <c r="AD67" s="529"/>
      <c r="AE67" s="530"/>
      <c r="AF67" s="534"/>
      <c r="AG67" s="535"/>
      <c r="AH67" s="535"/>
      <c r="AI67" s="535"/>
      <c r="AJ67" s="535"/>
      <c r="AK67" s="536"/>
    </row>
    <row r="68" spans="2:38" ht="18.75" customHeight="1" x14ac:dyDescent="0.45">
      <c r="B68" s="540" t="s">
        <v>123</v>
      </c>
      <c r="C68" s="541"/>
      <c r="D68" s="541"/>
      <c r="E68" s="541"/>
      <c r="F68" s="541"/>
      <c r="G68" s="542"/>
      <c r="H68" s="546" t="str">
        <f>IF(Z66="☑","ー",IF(ISNUMBER(F70),F70*250,"保存例数を記載
してください。
←"))</f>
        <v>ー</v>
      </c>
      <c r="I68" s="547"/>
      <c r="J68" s="547"/>
      <c r="K68" s="547"/>
      <c r="L68" s="547"/>
      <c r="M68" s="548"/>
      <c r="N68" s="572"/>
      <c r="O68" s="573"/>
      <c r="P68" s="573"/>
      <c r="Q68" s="573"/>
      <c r="R68" s="573"/>
      <c r="S68" s="574"/>
      <c r="T68" s="549"/>
      <c r="U68" s="550"/>
      <c r="V68" s="550"/>
      <c r="W68" s="550"/>
      <c r="X68" s="550"/>
      <c r="Y68" s="581"/>
      <c r="Z68" s="553" t="s">
        <v>5</v>
      </c>
      <c r="AA68" s="555"/>
      <c r="AB68" s="556"/>
      <c r="AC68" s="556"/>
      <c r="AD68" s="556"/>
      <c r="AE68" s="557"/>
      <c r="AF68" s="534"/>
      <c r="AG68" s="535"/>
      <c r="AH68" s="535"/>
      <c r="AI68" s="535"/>
      <c r="AJ68" s="535"/>
      <c r="AK68" s="536"/>
      <c r="AL68" s="27"/>
    </row>
    <row r="69" spans="2:38" ht="18.75" customHeight="1" x14ac:dyDescent="0.45">
      <c r="B69" s="543"/>
      <c r="C69" s="544"/>
      <c r="D69" s="544"/>
      <c r="E69" s="544"/>
      <c r="F69" s="544"/>
      <c r="G69" s="545"/>
      <c r="H69" s="448"/>
      <c r="I69" s="410"/>
      <c r="J69" s="410"/>
      <c r="K69" s="410"/>
      <c r="L69" s="410"/>
      <c r="M69" s="449"/>
      <c r="N69" s="572"/>
      <c r="O69" s="573"/>
      <c r="P69" s="573"/>
      <c r="Q69" s="573"/>
      <c r="R69" s="573"/>
      <c r="S69" s="574"/>
      <c r="T69" s="551"/>
      <c r="U69" s="552"/>
      <c r="V69" s="552"/>
      <c r="W69" s="552"/>
      <c r="X69" s="552"/>
      <c r="Y69" s="581"/>
      <c r="Z69" s="554"/>
      <c r="AA69" s="558"/>
      <c r="AB69" s="558"/>
      <c r="AC69" s="558"/>
      <c r="AD69" s="558"/>
      <c r="AE69" s="559"/>
      <c r="AF69" s="534"/>
      <c r="AG69" s="535"/>
      <c r="AH69" s="535"/>
      <c r="AI69" s="535"/>
      <c r="AJ69" s="535"/>
      <c r="AK69" s="536"/>
    </row>
    <row r="70" spans="2:38" ht="32.25" customHeight="1" x14ac:dyDescent="0.45">
      <c r="B70" s="560" t="s">
        <v>124</v>
      </c>
      <c r="C70" s="561"/>
      <c r="D70" s="561"/>
      <c r="E70" s="561"/>
      <c r="F70" s="562"/>
      <c r="G70" s="563"/>
      <c r="H70" s="318"/>
      <c r="I70" s="111"/>
      <c r="J70" s="111"/>
      <c r="K70" s="111"/>
      <c r="L70" s="111"/>
      <c r="M70" s="112"/>
      <c r="N70" s="575"/>
      <c r="O70" s="388"/>
      <c r="P70" s="388"/>
      <c r="Q70" s="388"/>
      <c r="R70" s="388"/>
      <c r="S70" s="389"/>
      <c r="T70" s="29" t="s">
        <v>125</v>
      </c>
      <c r="U70" s="564" t="str">
        <f>IF(Z68="☑",IF(OR(ISBLANK(T68),ISBLANK(AA68)),"↑有償保存開始･終了日を記載してください。↑","費用算出月数補正(-1)"),IF(OR(ISBLANK(T68)=FALSE,ISBLANK(AA68)=FALSE),"日付指定不可を選択しています。
日付を削除してください。","延長保存する場合は、治験終了前に本表を改訂するか、GCP保存期間終了前に覚書締結が必要です。"))</f>
        <v>延長保存する場合は、治験終了前に本表を改訂するか、GCP保存期間終了前に覚書締結が必要です。</v>
      </c>
      <c r="V70" s="564"/>
      <c r="W70" s="564"/>
      <c r="X70" s="564"/>
      <c r="Y70" s="564"/>
      <c r="Z70" s="564"/>
      <c r="AA70" s="564"/>
      <c r="AB70" s="564"/>
      <c r="AC70" s="564"/>
      <c r="AD70" s="564"/>
      <c r="AE70" s="565"/>
      <c r="AF70" s="537"/>
      <c r="AG70" s="538"/>
      <c r="AH70" s="538"/>
      <c r="AI70" s="538"/>
      <c r="AJ70" s="538"/>
      <c r="AK70" s="539"/>
    </row>
    <row r="71" spans="2:38" ht="37.5" customHeight="1" thickBot="1" x14ac:dyDescent="0.5">
      <c r="B71" s="584" t="str">
        <f>IF(AND(Z68="☑",ISNUMBER(F70)=FALSE),"保存例数とは脱落症例を含む保存対象全症例数","")</f>
        <v/>
      </c>
      <c r="C71" s="585"/>
      <c r="D71" s="585"/>
      <c r="E71" s="585"/>
      <c r="F71" s="585"/>
      <c r="G71" s="585"/>
      <c r="H71" s="586"/>
      <c r="I71" s="587"/>
      <c r="J71" s="587"/>
      <c r="K71" s="587"/>
      <c r="L71" s="587"/>
      <c r="M71" s="588"/>
      <c r="N71" s="589"/>
      <c r="O71" s="589"/>
      <c r="P71" s="589"/>
      <c r="Q71" s="589"/>
      <c r="R71" s="589"/>
      <c r="S71" s="589"/>
      <c r="T71" s="30"/>
      <c r="U71" s="31"/>
      <c r="V71" s="31"/>
      <c r="W71" s="31"/>
      <c r="X71" s="31"/>
      <c r="Y71" s="32"/>
      <c r="Z71" s="590"/>
      <c r="AA71" s="587"/>
      <c r="AB71" s="587"/>
      <c r="AC71" s="587"/>
      <c r="AD71" s="587"/>
      <c r="AE71" s="588"/>
      <c r="AF71" s="591"/>
      <c r="AG71" s="591"/>
      <c r="AH71" s="591"/>
      <c r="AI71" s="591"/>
      <c r="AJ71" s="591"/>
      <c r="AK71" s="592"/>
      <c r="AL71" s="33"/>
    </row>
    <row r="72" spans="2:38" ht="15" customHeight="1" x14ac:dyDescent="0.45"/>
    <row r="73" spans="2:38" ht="15" customHeight="1" thickBot="1" x14ac:dyDescent="0.5">
      <c r="B73" s="16" t="s">
        <v>126</v>
      </c>
      <c r="C73" s="12"/>
      <c r="F73" t="s">
        <v>138</v>
      </c>
    </row>
    <row r="74" spans="2:38" ht="60" customHeight="1" thickBot="1" x14ac:dyDescent="0.5">
      <c r="B74" s="152" t="s">
        <v>117</v>
      </c>
      <c r="C74" s="153"/>
      <c r="D74" s="153"/>
      <c r="E74" s="153"/>
      <c r="F74" s="153"/>
      <c r="G74" s="153"/>
      <c r="H74" s="154" t="s">
        <v>127</v>
      </c>
      <c r="I74" s="153"/>
      <c r="J74" s="153"/>
      <c r="K74" s="153"/>
      <c r="L74" s="153"/>
      <c r="M74" s="155"/>
      <c r="N74" s="593"/>
      <c r="O74" s="594"/>
      <c r="P74" s="594"/>
      <c r="Q74" s="594"/>
      <c r="R74" s="594"/>
      <c r="S74" s="595"/>
      <c r="T74" s="593"/>
      <c r="U74" s="594"/>
      <c r="V74" s="594"/>
      <c r="W74" s="594"/>
      <c r="X74" s="594"/>
      <c r="Y74" s="595"/>
      <c r="Z74" s="593"/>
      <c r="AA74" s="594"/>
      <c r="AB74" s="594"/>
      <c r="AC74" s="594"/>
      <c r="AD74" s="594"/>
      <c r="AE74" s="595"/>
      <c r="AF74" s="593"/>
      <c r="AG74" s="594"/>
      <c r="AH74" s="594"/>
      <c r="AI74" s="594"/>
      <c r="AJ74" s="594"/>
      <c r="AK74" s="613"/>
      <c r="AL74" s="27"/>
    </row>
    <row r="75" spans="2:38" ht="18.75" customHeight="1" thickTop="1" x14ac:dyDescent="0.45">
      <c r="B75" s="186" t="s">
        <v>128</v>
      </c>
      <c r="C75" s="566"/>
      <c r="D75" s="566"/>
      <c r="E75" s="566"/>
      <c r="F75" s="566"/>
      <c r="G75" s="566"/>
      <c r="H75" s="330"/>
      <c r="I75" s="199"/>
      <c r="J75" s="199"/>
      <c r="K75" s="199"/>
      <c r="L75" s="199"/>
      <c r="M75" s="200"/>
      <c r="N75" s="616"/>
      <c r="O75" s="397"/>
      <c r="P75" s="397"/>
      <c r="Q75" s="397"/>
      <c r="R75" s="397"/>
      <c r="S75" s="398"/>
      <c r="T75" s="617"/>
      <c r="U75" s="618"/>
      <c r="V75" s="618"/>
      <c r="W75" s="618"/>
      <c r="X75" s="618"/>
      <c r="Y75" s="619"/>
      <c r="Z75" s="620"/>
      <c r="AA75" s="618"/>
      <c r="AB75" s="618"/>
      <c r="AC75" s="618"/>
      <c r="AD75" s="618"/>
      <c r="AE75" s="619"/>
      <c r="AF75" s="621"/>
      <c r="AG75" s="618"/>
      <c r="AH75" s="618"/>
      <c r="AI75" s="618"/>
      <c r="AJ75" s="618"/>
      <c r="AK75" s="622"/>
      <c r="AL75" s="28"/>
    </row>
    <row r="76" spans="2:38" ht="18.75" customHeight="1" x14ac:dyDescent="0.45">
      <c r="B76" s="596"/>
      <c r="C76" s="597"/>
      <c r="D76" s="597"/>
      <c r="E76" s="597"/>
      <c r="F76" s="597"/>
      <c r="G76" s="597"/>
      <c r="H76" s="614"/>
      <c r="I76" s="174"/>
      <c r="J76" s="174"/>
      <c r="K76" s="174"/>
      <c r="L76" s="174"/>
      <c r="M76" s="615"/>
      <c r="N76" s="399"/>
      <c r="O76" s="400"/>
      <c r="P76" s="400"/>
      <c r="Q76" s="400"/>
      <c r="R76" s="400"/>
      <c r="S76" s="401"/>
      <c r="T76" s="605"/>
      <c r="U76" s="606"/>
      <c r="V76" s="606"/>
      <c r="W76" s="606"/>
      <c r="X76" s="606"/>
      <c r="Y76" s="607"/>
      <c r="Z76" s="605"/>
      <c r="AA76" s="606"/>
      <c r="AB76" s="606"/>
      <c r="AC76" s="606"/>
      <c r="AD76" s="606"/>
      <c r="AE76" s="607"/>
      <c r="AF76" s="605"/>
      <c r="AG76" s="606"/>
      <c r="AH76" s="606"/>
      <c r="AI76" s="606"/>
      <c r="AJ76" s="606"/>
      <c r="AK76" s="612"/>
    </row>
    <row r="77" spans="2:38" ht="18.75" customHeight="1" x14ac:dyDescent="0.45">
      <c r="B77" s="228" t="s">
        <v>129</v>
      </c>
      <c r="C77" s="229"/>
      <c r="D77" s="229"/>
      <c r="E77" s="229"/>
      <c r="F77" s="229"/>
      <c r="G77" s="229"/>
      <c r="H77" s="598" t="s">
        <v>136</v>
      </c>
      <c r="I77" s="177"/>
      <c r="J77" s="177"/>
      <c r="K77" s="177"/>
      <c r="L77" s="177"/>
      <c r="M77" s="178"/>
      <c r="N77" s="602"/>
      <c r="O77" s="603"/>
      <c r="P77" s="603"/>
      <c r="Q77" s="603"/>
      <c r="R77" s="603"/>
      <c r="S77" s="604"/>
      <c r="T77" s="608"/>
      <c r="U77" s="603"/>
      <c r="V77" s="603"/>
      <c r="W77" s="603"/>
      <c r="X77" s="603"/>
      <c r="Y77" s="604"/>
      <c r="Z77" s="609"/>
      <c r="AA77" s="603"/>
      <c r="AB77" s="603"/>
      <c r="AC77" s="603"/>
      <c r="AD77" s="603"/>
      <c r="AE77" s="604"/>
      <c r="AF77" s="610"/>
      <c r="AG77" s="603"/>
      <c r="AH77" s="603"/>
      <c r="AI77" s="603"/>
      <c r="AJ77" s="603"/>
      <c r="AK77" s="611"/>
      <c r="AL77" s="27"/>
    </row>
    <row r="78" spans="2:38" ht="18.75" customHeight="1" x14ac:dyDescent="0.45">
      <c r="B78" s="596"/>
      <c r="C78" s="597"/>
      <c r="D78" s="597"/>
      <c r="E78" s="597"/>
      <c r="F78" s="597"/>
      <c r="G78" s="597"/>
      <c r="H78" s="599"/>
      <c r="I78" s="600"/>
      <c r="J78" s="600"/>
      <c r="K78" s="600"/>
      <c r="L78" s="600"/>
      <c r="M78" s="601"/>
      <c r="N78" s="605"/>
      <c r="O78" s="606"/>
      <c r="P78" s="606"/>
      <c r="Q78" s="606"/>
      <c r="R78" s="606"/>
      <c r="S78" s="607"/>
      <c r="T78" s="605"/>
      <c r="U78" s="606"/>
      <c r="V78" s="606"/>
      <c r="W78" s="606"/>
      <c r="X78" s="606"/>
      <c r="Y78" s="607"/>
      <c r="Z78" s="605"/>
      <c r="AA78" s="606"/>
      <c r="AB78" s="606"/>
      <c r="AC78" s="606"/>
      <c r="AD78" s="606"/>
      <c r="AE78" s="607"/>
      <c r="AF78" s="605"/>
      <c r="AG78" s="606"/>
      <c r="AH78" s="606"/>
      <c r="AI78" s="606"/>
      <c r="AJ78" s="606"/>
      <c r="AK78" s="612"/>
    </row>
    <row r="79" spans="2:38" ht="37.5" customHeight="1" x14ac:dyDescent="0.45">
      <c r="B79" s="633" t="s">
        <v>130</v>
      </c>
      <c r="C79" s="634"/>
      <c r="D79" s="634"/>
      <c r="E79" s="634"/>
      <c r="F79" s="634"/>
      <c r="G79" s="634"/>
      <c r="H79" s="635"/>
      <c r="I79" s="636"/>
      <c r="J79" s="636"/>
      <c r="K79" s="636"/>
      <c r="L79" s="636"/>
      <c r="M79" s="637"/>
      <c r="N79" s="638"/>
      <c r="O79" s="639"/>
      <c r="P79" s="639"/>
      <c r="Q79" s="639"/>
      <c r="R79" s="639"/>
      <c r="S79" s="640"/>
      <c r="T79" s="638"/>
      <c r="U79" s="636"/>
      <c r="V79" s="636"/>
      <c r="W79" s="636"/>
      <c r="X79" s="636"/>
      <c r="Y79" s="637"/>
      <c r="Z79" s="638"/>
      <c r="AA79" s="636"/>
      <c r="AB79" s="636"/>
      <c r="AC79" s="636"/>
      <c r="AD79" s="636"/>
      <c r="AE79" s="637"/>
      <c r="AF79" s="641"/>
      <c r="AG79" s="641"/>
      <c r="AH79" s="641"/>
      <c r="AI79" s="641"/>
      <c r="AJ79" s="641"/>
      <c r="AK79" s="642"/>
      <c r="AL79" s="33"/>
    </row>
    <row r="80" spans="2:38" ht="37.5" customHeight="1" x14ac:dyDescent="0.45">
      <c r="B80" s="623" t="s">
        <v>131</v>
      </c>
      <c r="C80" s="624"/>
      <c r="D80" s="624"/>
      <c r="E80" s="624"/>
      <c r="F80" s="624"/>
      <c r="G80" s="624"/>
      <c r="H80" s="625"/>
      <c r="I80" s="626"/>
      <c r="J80" s="626"/>
      <c r="K80" s="626"/>
      <c r="L80" s="626"/>
      <c r="M80" s="627"/>
      <c r="N80" s="628"/>
      <c r="O80" s="629"/>
      <c r="P80" s="629"/>
      <c r="Q80" s="629"/>
      <c r="R80" s="629"/>
      <c r="S80" s="630"/>
      <c r="T80" s="628"/>
      <c r="U80" s="626"/>
      <c r="V80" s="626"/>
      <c r="W80" s="626"/>
      <c r="X80" s="626"/>
      <c r="Y80" s="627"/>
      <c r="Z80" s="628"/>
      <c r="AA80" s="626"/>
      <c r="AB80" s="626"/>
      <c r="AC80" s="626"/>
      <c r="AD80" s="626"/>
      <c r="AE80" s="627"/>
      <c r="AF80" s="631"/>
      <c r="AG80" s="631"/>
      <c r="AH80" s="631"/>
      <c r="AI80" s="631"/>
      <c r="AJ80" s="631"/>
      <c r="AK80" s="632"/>
      <c r="AL80" s="33"/>
    </row>
    <row r="81" spans="2:38" ht="37.5" customHeight="1" x14ac:dyDescent="0.45">
      <c r="B81" s="623"/>
      <c r="C81" s="624"/>
      <c r="D81" s="624"/>
      <c r="E81" s="624"/>
      <c r="F81" s="624"/>
      <c r="G81" s="624"/>
      <c r="H81" s="625"/>
      <c r="I81" s="626"/>
      <c r="J81" s="626"/>
      <c r="K81" s="626"/>
      <c r="L81" s="626"/>
      <c r="M81" s="627"/>
      <c r="N81" s="628"/>
      <c r="O81" s="629"/>
      <c r="P81" s="629"/>
      <c r="Q81" s="629"/>
      <c r="R81" s="629"/>
      <c r="S81" s="630"/>
      <c r="T81" s="628"/>
      <c r="U81" s="626"/>
      <c r="V81" s="626"/>
      <c r="W81" s="626"/>
      <c r="X81" s="626"/>
      <c r="Y81" s="627"/>
      <c r="Z81" s="628"/>
      <c r="AA81" s="626"/>
      <c r="AB81" s="626"/>
      <c r="AC81" s="626"/>
      <c r="AD81" s="626"/>
      <c r="AE81" s="627"/>
      <c r="AF81" s="631"/>
      <c r="AG81" s="631"/>
      <c r="AH81" s="631"/>
      <c r="AI81" s="631"/>
      <c r="AJ81" s="631"/>
      <c r="AK81" s="632"/>
      <c r="AL81" s="33"/>
    </row>
    <row r="82" spans="2:38" ht="37.5" customHeight="1" thickBot="1" x14ac:dyDescent="0.5">
      <c r="B82" s="643"/>
      <c r="C82" s="644"/>
      <c r="D82" s="644"/>
      <c r="E82" s="644"/>
      <c r="F82" s="644"/>
      <c r="G82" s="644"/>
      <c r="H82" s="645"/>
      <c r="I82" s="646"/>
      <c r="J82" s="646"/>
      <c r="K82" s="646"/>
      <c r="L82" s="646"/>
      <c r="M82" s="647"/>
      <c r="N82" s="648"/>
      <c r="O82" s="649"/>
      <c r="P82" s="649"/>
      <c r="Q82" s="649"/>
      <c r="R82" s="649"/>
      <c r="S82" s="650"/>
      <c r="T82" s="648"/>
      <c r="U82" s="646"/>
      <c r="V82" s="646"/>
      <c r="W82" s="646"/>
      <c r="X82" s="646"/>
      <c r="Y82" s="647"/>
      <c r="Z82" s="648"/>
      <c r="AA82" s="646"/>
      <c r="AB82" s="646"/>
      <c r="AC82" s="646"/>
      <c r="AD82" s="646"/>
      <c r="AE82" s="647"/>
      <c r="AF82" s="651"/>
      <c r="AG82" s="651"/>
      <c r="AH82" s="651"/>
      <c r="AI82" s="651"/>
      <c r="AJ82" s="651"/>
      <c r="AK82" s="652"/>
      <c r="AL82" s="33"/>
    </row>
    <row r="83" spans="2:38" ht="15" customHeight="1" x14ac:dyDescent="0.45"/>
    <row r="84" spans="2:38" ht="15" customHeight="1" x14ac:dyDescent="0.45">
      <c r="B84" s="9"/>
    </row>
    <row r="85" spans="2:38" ht="22.5" customHeight="1" x14ac:dyDescent="0.45">
      <c r="C85" s="293" t="s">
        <v>44</v>
      </c>
      <c r="D85" s="293"/>
      <c r="E85" s="294"/>
      <c r="F85" s="294"/>
      <c r="G85" s="294"/>
      <c r="H85" s="10" t="s">
        <v>15</v>
      </c>
      <c r="I85" s="294"/>
      <c r="J85" s="294"/>
      <c r="K85" s="10" t="s">
        <v>16</v>
      </c>
      <c r="L85" s="294"/>
      <c r="M85" s="294"/>
      <c r="N85" s="10" t="s">
        <v>17</v>
      </c>
    </row>
    <row r="86" spans="2:38" ht="15" customHeight="1" x14ac:dyDescent="0.45">
      <c r="J86" s="9"/>
    </row>
    <row r="87" spans="2:38" ht="22.5" customHeight="1" x14ac:dyDescent="0.45">
      <c r="M87" s="9" t="s">
        <v>45</v>
      </c>
    </row>
    <row r="88" spans="2:38" ht="22.5" x14ac:dyDescent="0.45">
      <c r="M88" s="9" t="s">
        <v>45</v>
      </c>
    </row>
    <row r="89" spans="2:38" ht="22.5" x14ac:dyDescent="0.5">
      <c r="N89" s="295" t="s">
        <v>132</v>
      </c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</row>
    <row r="90" spans="2:38" ht="15" customHeight="1" x14ac:dyDescent="0.45">
      <c r="N90" s="291" t="s">
        <v>133</v>
      </c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</row>
    <row r="91" spans="2:38" ht="15" customHeight="1" x14ac:dyDescent="0.45"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</row>
    <row r="92" spans="2:38" ht="15" customHeight="1" x14ac:dyDescent="0.45">
      <c r="N92" s="271" t="s">
        <v>46</v>
      </c>
      <c r="O92" s="272"/>
      <c r="P92" s="272"/>
      <c r="Q92" s="272"/>
      <c r="R92" s="273" t="s">
        <v>153</v>
      </c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9" t="s">
        <v>47</v>
      </c>
    </row>
    <row r="93" spans="2:38" ht="17.25" customHeight="1" x14ac:dyDescent="0.45">
      <c r="N93" s="272"/>
      <c r="O93" s="272"/>
      <c r="P93" s="272"/>
      <c r="Q93" s="272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</row>
    <row r="94" spans="2:38" ht="18.75" customHeight="1" x14ac:dyDescent="0.45">
      <c r="M94" s="9"/>
      <c r="N94" s="653"/>
      <c r="O94" s="654"/>
      <c r="P94" s="654"/>
      <c r="Q94" s="654"/>
      <c r="R94" s="654"/>
      <c r="S94" s="654"/>
      <c r="T94" s="654"/>
      <c r="U94" s="654"/>
      <c r="V94" s="654"/>
      <c r="W94" s="654"/>
      <c r="X94" s="654"/>
      <c r="Y94" s="654"/>
      <c r="Z94" s="654"/>
      <c r="AA94" s="654"/>
      <c r="AB94" s="654"/>
      <c r="AC94" s="654"/>
    </row>
    <row r="95" spans="2:38" x14ac:dyDescent="0.45">
      <c r="N95" s="285"/>
      <c r="O95" s="286"/>
      <c r="P95" s="286"/>
      <c r="Q95" s="286"/>
      <c r="R95" s="286"/>
      <c r="S95" s="286"/>
      <c r="T95" s="286"/>
      <c r="U95" s="286"/>
      <c r="V95" s="286"/>
      <c r="W95" s="286"/>
      <c r="X95" s="286"/>
      <c r="Y95" s="286"/>
      <c r="Z95" s="286"/>
      <c r="AA95" s="286"/>
      <c r="AB95" s="286"/>
      <c r="AC95" s="286"/>
    </row>
    <row r="96" spans="2:38" x14ac:dyDescent="0.45">
      <c r="N96" s="286"/>
      <c r="O96" s="286"/>
      <c r="P96" s="286"/>
      <c r="Q96" s="286"/>
      <c r="R96" s="286"/>
      <c r="S96" s="286"/>
      <c r="T96" s="286"/>
      <c r="U96" s="286"/>
      <c r="V96" s="286"/>
      <c r="W96" s="286"/>
      <c r="X96" s="286"/>
      <c r="Y96" s="286"/>
      <c r="Z96" s="286"/>
      <c r="AA96" s="286"/>
      <c r="AB96" s="286"/>
      <c r="AC96" s="286"/>
    </row>
    <row r="97" spans="14:30" ht="22.5" x14ac:dyDescent="0.45">
      <c r="N97" s="287"/>
      <c r="O97" s="288"/>
      <c r="P97" s="288"/>
      <c r="Q97" s="288"/>
      <c r="R97" s="289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9" t="s">
        <v>47</v>
      </c>
    </row>
    <row r="98" spans="14:30" x14ac:dyDescent="0.45">
      <c r="N98" s="288"/>
      <c r="O98" s="288"/>
      <c r="P98" s="288"/>
      <c r="Q98" s="288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</row>
  </sheetData>
  <sheetProtection selectLockedCells="1"/>
  <mergeCells count="224">
    <mergeCell ref="N94:AC94"/>
    <mergeCell ref="N95:AC96"/>
    <mergeCell ref="N97:Q98"/>
    <mergeCell ref="R97:AC98"/>
    <mergeCell ref="C85:D85"/>
    <mergeCell ref="E85:G85"/>
    <mergeCell ref="I85:J85"/>
    <mergeCell ref="L85:M85"/>
    <mergeCell ref="N89:AC89"/>
    <mergeCell ref="N90:AC91"/>
    <mergeCell ref="N92:Q93"/>
    <mergeCell ref="R92:AC93"/>
    <mergeCell ref="B82:G82"/>
    <mergeCell ref="H82:M82"/>
    <mergeCell ref="N82:S82"/>
    <mergeCell ref="T82:Y82"/>
    <mergeCell ref="Z82:AE82"/>
    <mergeCell ref="AF82:AK82"/>
    <mergeCell ref="B81:G81"/>
    <mergeCell ref="H81:M81"/>
    <mergeCell ref="N81:S81"/>
    <mergeCell ref="T81:Y81"/>
    <mergeCell ref="Z81:AE81"/>
    <mergeCell ref="AF81:AK81"/>
    <mergeCell ref="B80:G80"/>
    <mergeCell ref="H80:M80"/>
    <mergeCell ref="N80:S80"/>
    <mergeCell ref="T80:Y80"/>
    <mergeCell ref="Z80:AE80"/>
    <mergeCell ref="AF80:AK80"/>
    <mergeCell ref="B79:G79"/>
    <mergeCell ref="H79:M79"/>
    <mergeCell ref="N79:S79"/>
    <mergeCell ref="T79:Y79"/>
    <mergeCell ref="Z79:AE79"/>
    <mergeCell ref="AF79:AK79"/>
    <mergeCell ref="B77:G78"/>
    <mergeCell ref="H77:M78"/>
    <mergeCell ref="N77:S78"/>
    <mergeCell ref="T77:Y78"/>
    <mergeCell ref="Z77:AE78"/>
    <mergeCell ref="AF77:AK78"/>
    <mergeCell ref="AF74:AK74"/>
    <mergeCell ref="B75:G76"/>
    <mergeCell ref="H75:M76"/>
    <mergeCell ref="N75:S76"/>
    <mergeCell ref="T75:Y76"/>
    <mergeCell ref="Z75:AE76"/>
    <mergeCell ref="AF75:AK76"/>
    <mergeCell ref="B71:G71"/>
    <mergeCell ref="H71:M71"/>
    <mergeCell ref="N71:S71"/>
    <mergeCell ref="Z71:AE71"/>
    <mergeCell ref="AF71:AK71"/>
    <mergeCell ref="B74:G74"/>
    <mergeCell ref="H74:M74"/>
    <mergeCell ref="N74:S74"/>
    <mergeCell ref="T74:Y74"/>
    <mergeCell ref="Z74:AE74"/>
    <mergeCell ref="AA66:AE67"/>
    <mergeCell ref="AF66:AK70"/>
    <mergeCell ref="B68:G69"/>
    <mergeCell ref="H68:M70"/>
    <mergeCell ref="T68:X69"/>
    <mergeCell ref="Z68:Z69"/>
    <mergeCell ref="AA68:AE69"/>
    <mergeCell ref="B70:E70"/>
    <mergeCell ref="F70:G70"/>
    <mergeCell ref="U70:AE70"/>
    <mergeCell ref="B66:G67"/>
    <mergeCell ref="H66:M67"/>
    <mergeCell ref="N66:S70"/>
    <mergeCell ref="T66:X67"/>
    <mergeCell ref="Y66:Y69"/>
    <mergeCell ref="Z66:Z67"/>
    <mergeCell ref="Z62:AE62"/>
    <mergeCell ref="AF62:AK62"/>
    <mergeCell ref="B65:G65"/>
    <mergeCell ref="H65:M65"/>
    <mergeCell ref="N65:S65"/>
    <mergeCell ref="T65:AE65"/>
    <mergeCell ref="AF65:AK65"/>
    <mergeCell ref="X59:Y59"/>
    <mergeCell ref="O60:Y60"/>
    <mergeCell ref="O61:Y61"/>
    <mergeCell ref="B62:G62"/>
    <mergeCell ref="H62:M62"/>
    <mergeCell ref="N62:Y62"/>
    <mergeCell ref="I64:Z64"/>
    <mergeCell ref="B57:G58"/>
    <mergeCell ref="H57:M58"/>
    <mergeCell ref="O57:Y57"/>
    <mergeCell ref="Z57:AE61"/>
    <mergeCell ref="AF57:AK60"/>
    <mergeCell ref="O58:P58"/>
    <mergeCell ref="Q58:Y58"/>
    <mergeCell ref="B59:G60"/>
    <mergeCell ref="H59:M60"/>
    <mergeCell ref="O59:W59"/>
    <mergeCell ref="B52:G52"/>
    <mergeCell ref="H52:Y53"/>
    <mergeCell ref="Z52:AK53"/>
    <mergeCell ref="B53:G53"/>
    <mergeCell ref="B56:G56"/>
    <mergeCell ref="H56:M56"/>
    <mergeCell ref="N56:Y56"/>
    <mergeCell ref="Z56:AE56"/>
    <mergeCell ref="AF56:AK56"/>
    <mergeCell ref="Z44:AD45"/>
    <mergeCell ref="G45:O45"/>
    <mergeCell ref="B50:G50"/>
    <mergeCell ref="H50:M50"/>
    <mergeCell ref="N50:S50"/>
    <mergeCell ref="T50:Y50"/>
    <mergeCell ref="Z50:AK50"/>
    <mergeCell ref="B51:G51"/>
    <mergeCell ref="H51:M51"/>
    <mergeCell ref="N51:S51"/>
    <mergeCell ref="T51:Y51"/>
    <mergeCell ref="Z51:AK51"/>
    <mergeCell ref="B39:F40"/>
    <mergeCell ref="G39:O39"/>
    <mergeCell ref="P39:T39"/>
    <mergeCell ref="U39:AD40"/>
    <mergeCell ref="AE39:AG47"/>
    <mergeCell ref="AH39:AK47"/>
    <mergeCell ref="G40:O40"/>
    <mergeCell ref="P40:T40"/>
    <mergeCell ref="B41:F46"/>
    <mergeCell ref="G41:O41"/>
    <mergeCell ref="G46:O46"/>
    <mergeCell ref="P46:T46"/>
    <mergeCell ref="U46:Y46"/>
    <mergeCell ref="Z46:AD46"/>
    <mergeCell ref="B47:F47"/>
    <mergeCell ref="G47:O47"/>
    <mergeCell ref="P47:T47"/>
    <mergeCell ref="U47:AD47"/>
    <mergeCell ref="P41:T45"/>
    <mergeCell ref="U41:Y45"/>
    <mergeCell ref="Z41:AD43"/>
    <mergeCell ref="G42:O42"/>
    <mergeCell ref="G43:O43"/>
    <mergeCell ref="G44:O44"/>
    <mergeCell ref="AH37:AK38"/>
    <mergeCell ref="P38:T38"/>
    <mergeCell ref="U38:Y38"/>
    <mergeCell ref="Z38:AD38"/>
    <mergeCell ref="AH31:AK32"/>
    <mergeCell ref="B33:G34"/>
    <mergeCell ref="H33:M34"/>
    <mergeCell ref="N33:R34"/>
    <mergeCell ref="S33:W34"/>
    <mergeCell ref="X33:AB34"/>
    <mergeCell ref="AC33:AG34"/>
    <mergeCell ref="AH33:AK34"/>
    <mergeCell ref="B31:G32"/>
    <mergeCell ref="H31:M32"/>
    <mergeCell ref="N31:R32"/>
    <mergeCell ref="S31:W32"/>
    <mergeCell ref="X31:AB32"/>
    <mergeCell ref="AC31:AG32"/>
    <mergeCell ref="B37:O38"/>
    <mergeCell ref="P37:AD37"/>
    <mergeCell ref="AE37:AG38"/>
    <mergeCell ref="AH27:AK27"/>
    <mergeCell ref="S28:W28"/>
    <mergeCell ref="X28:AB28"/>
    <mergeCell ref="AH28:AK28"/>
    <mergeCell ref="B29:G30"/>
    <mergeCell ref="H29:M30"/>
    <mergeCell ref="N29:R30"/>
    <mergeCell ref="S29:W29"/>
    <mergeCell ref="X29:AB29"/>
    <mergeCell ref="AC29:AG30"/>
    <mergeCell ref="B27:G28"/>
    <mergeCell ref="H27:M28"/>
    <mergeCell ref="N27:R28"/>
    <mergeCell ref="S27:W27"/>
    <mergeCell ref="X27:AB27"/>
    <mergeCell ref="AC27:AG28"/>
    <mergeCell ref="AH29:AK29"/>
    <mergeCell ref="S30:W30"/>
    <mergeCell ref="X30:AB30"/>
    <mergeCell ref="AH30:AK30"/>
    <mergeCell ref="B21:G23"/>
    <mergeCell ref="H21:AK23"/>
    <mergeCell ref="B26:G26"/>
    <mergeCell ref="H26:M26"/>
    <mergeCell ref="N26:R26"/>
    <mergeCell ref="S26:W26"/>
    <mergeCell ref="X26:AB26"/>
    <mergeCell ref="AC26:AG26"/>
    <mergeCell ref="AH26:AK26"/>
    <mergeCell ref="F17:H17"/>
    <mergeCell ref="J17:K17"/>
    <mergeCell ref="M17:N17"/>
    <mergeCell ref="P17:AG17"/>
    <mergeCell ref="B19:G20"/>
    <mergeCell ref="H19:O20"/>
    <mergeCell ref="P19:W20"/>
    <mergeCell ref="X19:AK20"/>
    <mergeCell ref="AD6:AE7"/>
    <mergeCell ref="AF6:AF7"/>
    <mergeCell ref="AG6:AK7"/>
    <mergeCell ref="I11:AB13"/>
    <mergeCell ref="O15:O16"/>
    <mergeCell ref="P15:P16"/>
    <mergeCell ref="Q15:R16"/>
    <mergeCell ref="S15:S16"/>
    <mergeCell ref="T15:U16"/>
    <mergeCell ref="V15:V16"/>
    <mergeCell ref="Z4:AB9"/>
    <mergeCell ref="AC8:AC9"/>
    <mergeCell ref="AD8:AK9"/>
    <mergeCell ref="AC1:AD1"/>
    <mergeCell ref="AE1:AJ1"/>
    <mergeCell ref="Z2:AB3"/>
    <mergeCell ref="AC2:AK3"/>
    <mergeCell ref="AC4:AC5"/>
    <mergeCell ref="AD4:AE5"/>
    <mergeCell ref="AF4:AF5"/>
    <mergeCell ref="AG4:AK5"/>
    <mergeCell ref="AC6:AC7"/>
  </mergeCells>
  <phoneticPr fontId="1"/>
  <conditionalFormatting sqref="H19 X19 H21">
    <cfRule type="expression" dxfId="39" priority="40" stopIfTrue="1">
      <formula>ISBLANK(H19)</formula>
    </cfRule>
  </conditionalFormatting>
  <conditionalFormatting sqref="N56">
    <cfRule type="expression" dxfId="38" priority="37" stopIfTrue="1">
      <formula>AND(N57="☑",N58="□",N59="□",N60="□",N61="□")</formula>
    </cfRule>
    <cfRule type="expression" dxfId="37" priority="38" stopIfTrue="1">
      <formula>AND(N58="☑",N57="□",N59="□",N60="□",N61="□",ISNUMBER(O58))</formula>
    </cfRule>
    <cfRule type="expression" dxfId="36" priority="39" stopIfTrue="1">
      <formula>AND(N59="☑",N57="□",N58="□",N60="□",N61="□",O59&lt;&gt;"")</formula>
    </cfRule>
  </conditionalFormatting>
  <conditionalFormatting sqref="Z4:AB5">
    <cfRule type="expression" dxfId="35" priority="33">
      <formula>AND(AC4="☑",AF4="☑")</formula>
    </cfRule>
    <cfRule type="expression" dxfId="34" priority="34">
      <formula>AND(AC6="☑",AF6="☑")</formula>
    </cfRule>
    <cfRule type="expression" dxfId="33" priority="35" stopIfTrue="1">
      <formula>AND(AC4="☑",OR(AC6="☑",AF6="☑"))</formula>
    </cfRule>
    <cfRule type="expression" dxfId="32" priority="36" stopIfTrue="1">
      <formula>AND(AF4="☑",OR(AC6="☑",AF6="☑"))</formula>
    </cfRule>
  </conditionalFormatting>
  <conditionalFormatting sqref="AC2">
    <cfRule type="expression" dxfId="31" priority="32" stopIfTrue="1">
      <formula>OR(ISBLANK(AC2),LEN(AC2)&lt;&gt;7)</formula>
    </cfRule>
  </conditionalFormatting>
  <conditionalFormatting sqref="N56:Y56">
    <cfRule type="expression" dxfId="30" priority="30" stopIfTrue="1">
      <formula>AND(N61="☑",N57="□",N58="□",N59="□",N60="□")</formula>
    </cfRule>
    <cfRule type="expression" dxfId="29" priority="31" stopIfTrue="1">
      <formula>AND(N60="☑",N57="□",N58="□",N59="□",N61="□")</formula>
    </cfRule>
  </conditionalFormatting>
  <conditionalFormatting sqref="AE1:AJ1">
    <cfRule type="expression" dxfId="28" priority="29" stopIfTrue="1">
      <formula>OR(ISBLANK(AE1),ISNUMBER(AE1)=FALSE)</formula>
    </cfRule>
  </conditionalFormatting>
  <conditionalFormatting sqref="Q15">
    <cfRule type="expression" dxfId="27" priority="27" stopIfTrue="1">
      <formula>AND(P15="☑",S15="□")</formula>
    </cfRule>
    <cfRule type="expression" dxfId="26" priority="28" stopIfTrue="1">
      <formula>AND(S15="☑",P15="□")</formula>
    </cfRule>
  </conditionalFormatting>
  <conditionalFormatting sqref="T15">
    <cfRule type="expression" dxfId="25" priority="25" stopIfTrue="1">
      <formula>AND(P15="☑",S15="□")</formula>
    </cfRule>
    <cfRule type="expression" dxfId="24" priority="26" stopIfTrue="1">
      <formula>AND(S15="☑",P15="□")</formula>
    </cfRule>
  </conditionalFormatting>
  <conditionalFormatting sqref="T65:AE65">
    <cfRule type="expression" dxfId="23" priority="23">
      <formula>AND(Z66="☑",AA68="",T68="")</formula>
    </cfRule>
    <cfRule type="expression" dxfId="22" priority="24">
      <formula>AND(Z68="☑",T68&lt;&gt;"",AA68&lt;&gt;"")</formula>
    </cfRule>
  </conditionalFormatting>
  <conditionalFormatting sqref="F70:G70">
    <cfRule type="expression" dxfId="21" priority="21">
      <formula>ISNUMBER(F70)</formula>
    </cfRule>
    <cfRule type="expression" dxfId="20" priority="22">
      <formula>Z66="☑"</formula>
    </cfRule>
  </conditionalFormatting>
  <conditionalFormatting sqref="B70:E70">
    <cfRule type="expression" dxfId="19" priority="20">
      <formula>Z66="☑"</formula>
    </cfRule>
  </conditionalFormatting>
  <conditionalFormatting sqref="B71:G71">
    <cfRule type="expression" dxfId="18" priority="19">
      <formula>AND(Z68="☑",ISNUMBER(F70)=FALSE)</formula>
    </cfRule>
  </conditionalFormatting>
  <conditionalFormatting sqref="T70">
    <cfRule type="expression" dxfId="17" priority="18">
      <formula>OR(Z68="□",ISBLANK(T68),ISBLANK(AA68))</formula>
    </cfRule>
  </conditionalFormatting>
  <conditionalFormatting sqref="AF65:AK65">
    <cfRule type="expression" dxfId="16" priority="17">
      <formula>Z66="☑"</formula>
    </cfRule>
  </conditionalFormatting>
  <conditionalFormatting sqref="AF66:AK70">
    <cfRule type="expression" dxfId="15" priority="16">
      <formula>Z66="☑"</formula>
    </cfRule>
  </conditionalFormatting>
  <conditionalFormatting sqref="N65:S65">
    <cfRule type="expression" dxfId="14" priority="15">
      <formula>N66=""</formula>
    </cfRule>
  </conditionalFormatting>
  <conditionalFormatting sqref="U70:AE70">
    <cfRule type="containsText" dxfId="13" priority="14" operator="containsText" text="日付指定不可を選択しています。">
      <formula>NOT(ISERROR(SEARCH("日付指定不可を選択しています。",U70)))</formula>
    </cfRule>
  </conditionalFormatting>
  <conditionalFormatting sqref="T68:X69">
    <cfRule type="expression" dxfId="12" priority="13">
      <formula>AND(Z68="☑",ISBLANK(T68))</formula>
    </cfRule>
  </conditionalFormatting>
  <conditionalFormatting sqref="AA68:AE69">
    <cfRule type="expression" dxfId="11" priority="12">
      <formula>AND(Z68="☑",ISBLANK(AA68))</formula>
    </cfRule>
  </conditionalFormatting>
  <conditionalFormatting sqref="AD97">
    <cfRule type="expression" dxfId="10" priority="11">
      <formula>$S$15="☑"</formula>
    </cfRule>
  </conditionalFormatting>
  <conditionalFormatting sqref="N85 K85 C85:D85 H85 N94:N95 N97 R97 D17:AH17 AD92 N89:N90 N92 R92">
    <cfRule type="expression" dxfId="9" priority="10">
      <formula>$S$15="☑"</formula>
    </cfRule>
  </conditionalFormatting>
  <conditionalFormatting sqref="N94:N95 N97 R97 AH17 F17:H17 J17:K17 M17:N17 N92 R92">
    <cfRule type="expression" dxfId="8" priority="8" stopIfTrue="1">
      <formula>$S$15="□"</formula>
    </cfRule>
    <cfRule type="containsBlanks" dxfId="7" priority="9">
      <formula>LEN(TRIM(F17))=0</formula>
    </cfRule>
  </conditionalFormatting>
  <conditionalFormatting sqref="M88">
    <cfRule type="expression" dxfId="6" priority="7">
      <formula>$S$15="☑"</formula>
    </cfRule>
  </conditionalFormatting>
  <conditionalFormatting sqref="N89:N90">
    <cfRule type="expression" dxfId="5" priority="5" stopIfTrue="1">
      <formula>$S$15="□"</formula>
    </cfRule>
    <cfRule type="containsBlanks" dxfId="4" priority="6">
      <formula>LEN(TRIM(N89))=0</formula>
    </cfRule>
  </conditionalFormatting>
  <conditionalFormatting sqref="Z6:AB7">
    <cfRule type="expression" dxfId="3" priority="88">
      <formula>AND(AC6="☑",AF6="☑")</formula>
    </cfRule>
    <cfRule type="expression" dxfId="2" priority="89">
      <formula>AND(AC10="☑",AF10="☑")</formula>
    </cfRule>
    <cfRule type="expression" dxfId="1" priority="90" stopIfTrue="1">
      <formula>AND(AC6="☑",OR(AC10="☑",AF10="☑"))</formula>
    </cfRule>
    <cfRule type="expression" dxfId="0" priority="91" stopIfTrue="1">
      <formula>AND(AF6="☑",OR(AC10="☑",AF10="☑"))</formula>
    </cfRule>
  </conditionalFormatting>
  <dataValidations xWindow="490" yWindow="637" count="11">
    <dataValidation type="list" allowBlank="1" showInputMessage="1" showErrorMessage="1" prompt="版数を入力してください。" sqref="AH17">
      <formula1>"2,3,4,5,6,7,8,9,"</formula1>
    </dataValidation>
    <dataValidation type="list" allowBlank="1" showInputMessage="1" showErrorMessage="1" sqref="N58:N61 AC4:AC9 S15:S16 AF4:AF7">
      <formula1>"□,☑"</formula1>
    </dataValidation>
    <dataValidation allowBlank="1" showInputMessage="1" showErrorMessage="1" prompt="必要に応じ他の基準をチェック" sqref="N57"/>
    <dataValidation type="whole" operator="greaterThan" allowBlank="1" showInputMessage="1" showErrorMessage="1" sqref="O58:P58">
      <formula1>1</formula1>
    </dataValidation>
    <dataValidation type="whole" allowBlank="1" showInputMessage="1" showErrorMessage="1" sqref="L85:M85 M17:N17">
      <formula1>1</formula1>
      <formula2>31</formula2>
    </dataValidation>
    <dataValidation type="whole" allowBlank="1" showInputMessage="1" showErrorMessage="1" sqref="I85:J85 J17:K17">
      <formula1>1</formula1>
      <formula2>12</formula2>
    </dataValidation>
    <dataValidation type="whole" allowBlank="1" showInputMessage="1" showErrorMessage="1" sqref="E85:G85 F17:H17">
      <formula1>2015</formula1>
      <formula2>2099</formula2>
    </dataValidation>
    <dataValidation type="list" showInputMessage="1" showErrorMessage="1" prompt="GCP規定期間保存は☐_x000a_保存期間指定時は☑" sqref="Z68:Z69">
      <formula1>"□,☑"</formula1>
    </dataValidation>
    <dataValidation type="date" operator="greaterThan" allowBlank="1" showInputMessage="1" showErrorMessage="1" sqref="T68:X69">
      <formula1>TODAY()</formula1>
    </dataValidation>
    <dataValidation type="list" allowBlank="1" showInputMessage="1" showErrorMessage="1" sqref="T70">
      <formula1>"☐,☑"</formula1>
    </dataValidation>
    <dataValidation type="date" operator="greaterThan" allowBlank="1" showInputMessage="1" showErrorMessage="1" sqref="AA68:AE69">
      <formula1>T68</formula1>
    </dataValidation>
  </dataValidations>
  <printOptions horizontalCentered="1"/>
  <pageMargins left="0.51181102362204722" right="0.23622047244094491" top="0.55118110236220474" bottom="0.55118110236220474" header="0.31496062992125984" footer="0.31496062992125984"/>
  <pageSetup paperSize="9" scale="66" fitToHeight="0" orientation="portrait" r:id="rId1"/>
  <rowBreaks count="1" manualBreakCount="1">
    <brk id="54" min="1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別表1</vt:lpstr>
      <vt:lpstr>別表2</vt:lpstr>
      <vt:lpstr>別表1!Print_Area</vt:lpstr>
      <vt:lpstr>別表2!Print_Area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治験事務局</dc:creator>
  <cp:lastModifiedBy>Windows User</cp:lastModifiedBy>
  <cp:lastPrinted>2023-04-27T01:18:24Z</cp:lastPrinted>
  <dcterms:created xsi:type="dcterms:W3CDTF">2015-02-09T03:50:37Z</dcterms:created>
  <dcterms:modified xsi:type="dcterms:W3CDTF">2024-04-02T07:26:10Z</dcterms:modified>
</cp:coreProperties>
</file>